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125" windowWidth="11580" windowHeight="5265" activeTab="4"/>
  </bookViews>
  <sheets>
    <sheet name="16TCN" sheetId="42" r:id="rId1"/>
    <sheet name="18T4" sheetId="44" r:id="rId2"/>
    <sheet name="16CĐ" sheetId="18" r:id="rId3"/>
    <sheet name="17C1" sheetId="8" r:id="rId4"/>
    <sheet name="18C1" sheetId="46" r:id="rId5"/>
    <sheet name="H.B" sheetId="13" r:id="rId6"/>
    <sheet name="00000000" sheetId="14" state="veryHidden" r:id="rId7"/>
  </sheets>
  <definedNames>
    <definedName name="_Fill" localSheetId="4" hidden="1">#REF!</definedName>
    <definedName name="_Fill" localSheetId="1" hidden="1">#REF!</definedName>
    <definedName name="_Fill" hidden="1">#REF!</definedName>
    <definedName name="_xlnm.Print_Titles" localSheetId="2">'16CĐ'!$9:$9</definedName>
    <definedName name="_xlnm.Print_Titles" localSheetId="3">'17C1'!$9:$9</definedName>
    <definedName name="_xlnm.Print_Titles" localSheetId="4">'18C1'!$9:$9</definedName>
    <definedName name="_xlnm.Print_Titles" localSheetId="1">'18T4'!$9:$9</definedName>
  </definedNames>
  <calcPr calcId="144525"/>
</workbook>
</file>

<file path=xl/calcChain.xml><?xml version="1.0" encoding="utf-8"?>
<calcChain xmlns="http://schemas.openxmlformats.org/spreadsheetml/2006/main">
  <c r="L89" i="46" l="1"/>
  <c r="D89" i="46"/>
  <c r="N68" i="8"/>
  <c r="N71" i="8"/>
  <c r="L66" i="8"/>
  <c r="D66" i="8"/>
  <c r="D26" i="18"/>
  <c r="D54" i="44"/>
  <c r="L54" i="44"/>
  <c r="K16" i="42"/>
  <c r="D16" i="42"/>
  <c r="H47" i="46" l="1"/>
  <c r="I47" i="46" s="1"/>
  <c r="H46" i="46"/>
  <c r="I46" i="46" s="1"/>
  <c r="H45" i="46"/>
  <c r="I45" i="46" s="1"/>
  <c r="H44" i="46"/>
  <c r="I44" i="46" s="1"/>
  <c r="H43" i="46"/>
  <c r="I43" i="46" s="1"/>
  <c r="H87" i="46"/>
  <c r="I87" i="46" s="1"/>
  <c r="H42" i="46"/>
  <c r="I42" i="46" s="1"/>
  <c r="H56" i="46"/>
  <c r="I56" i="46" s="1"/>
  <c r="H41" i="46"/>
  <c r="I41" i="46" s="1"/>
  <c r="H40" i="46"/>
  <c r="I40" i="46" s="1"/>
  <c r="H39" i="46"/>
  <c r="I39" i="46" s="1"/>
  <c r="H38" i="46"/>
  <c r="I38" i="46" s="1"/>
  <c r="H82" i="46"/>
  <c r="I82" i="46" s="1"/>
  <c r="H22" i="46"/>
  <c r="I22" i="46" s="1"/>
  <c r="H21" i="46"/>
  <c r="I21" i="46" s="1"/>
  <c r="H58" i="46"/>
  <c r="I58" i="46" s="1"/>
  <c r="H20" i="46"/>
  <c r="I20" i="46" s="1"/>
  <c r="H19" i="46"/>
  <c r="I19" i="46" s="1"/>
  <c r="H54" i="46"/>
  <c r="I54" i="46" s="1"/>
  <c r="H65" i="46"/>
  <c r="I65" i="46" s="1"/>
  <c r="H81" i="46"/>
  <c r="I81" i="46" s="1"/>
  <c r="H72" i="46"/>
  <c r="I72" i="46" s="1"/>
  <c r="H75" i="46"/>
  <c r="I75" i="46" s="1"/>
  <c r="H18" i="46"/>
  <c r="I18" i="46" s="1"/>
  <c r="H17" i="46"/>
  <c r="I17" i="46" s="1"/>
  <c r="H85" i="46"/>
  <c r="I85" i="46" s="1"/>
  <c r="H83" i="46"/>
  <c r="I83" i="46" s="1"/>
  <c r="H16" i="46"/>
  <c r="I16" i="46" s="1"/>
  <c r="H15" i="46"/>
  <c r="I15" i="46" s="1"/>
  <c r="H66" i="46"/>
  <c r="I66" i="46" s="1"/>
  <c r="H10" i="46"/>
  <c r="I10" i="46" s="1"/>
  <c r="H14" i="46"/>
  <c r="I14" i="46" s="1"/>
  <c r="H13" i="46"/>
  <c r="I13" i="46" s="1"/>
  <c r="H12" i="46"/>
  <c r="I12" i="46" s="1"/>
  <c r="H11" i="46"/>
  <c r="I11" i="46" s="1"/>
  <c r="H68" i="46"/>
  <c r="I68" i="46" s="1"/>
  <c r="H30" i="46"/>
  <c r="I30" i="46" s="1"/>
  <c r="H73" i="46"/>
  <c r="I73" i="46" s="1"/>
  <c r="H67" i="46"/>
  <c r="I67" i="46" s="1"/>
  <c r="H29" i="46"/>
  <c r="I29" i="46" s="1"/>
  <c r="H28" i="46"/>
  <c r="I28" i="46" s="1"/>
  <c r="H27" i="46"/>
  <c r="I27" i="46" s="1"/>
  <c r="H62" i="46"/>
  <c r="I62" i="46" s="1"/>
  <c r="H26" i="46"/>
  <c r="I26" i="46" s="1"/>
  <c r="H25" i="46"/>
  <c r="I25" i="46" s="1"/>
  <c r="H86" i="46"/>
  <c r="I86" i="46" s="1"/>
  <c r="H60" i="46"/>
  <c r="I60" i="46" s="1"/>
  <c r="H59" i="46"/>
  <c r="I59" i="46" s="1"/>
  <c r="H74" i="46"/>
  <c r="I74" i="46" s="1"/>
  <c r="H24" i="46"/>
  <c r="I24" i="46" s="1"/>
  <c r="H80" i="46"/>
  <c r="I80" i="46" s="1"/>
  <c r="H23" i="46"/>
  <c r="I23" i="46" s="1"/>
  <c r="H57" i="46"/>
  <c r="I57" i="46" s="1"/>
  <c r="H53" i="46"/>
  <c r="I53" i="46" s="1"/>
  <c r="N28" i="18"/>
  <c r="H25" i="18" l="1"/>
  <c r="I25" i="18" s="1"/>
  <c r="H23" i="18"/>
  <c r="I23" i="18" s="1"/>
  <c r="H22" i="18"/>
  <c r="I22" i="18" s="1"/>
  <c r="H24" i="18"/>
  <c r="I24" i="18" s="1"/>
  <c r="H15" i="18"/>
  <c r="I15" i="18" s="1"/>
  <c r="H14" i="18"/>
  <c r="I14" i="18" s="1"/>
  <c r="H13" i="18"/>
  <c r="I13" i="18" s="1"/>
  <c r="H16" i="18"/>
  <c r="I16" i="18" s="1"/>
  <c r="H19" i="18"/>
  <c r="I19" i="18" s="1"/>
  <c r="H12" i="18"/>
  <c r="I12" i="18" s="1"/>
  <c r="H11" i="18"/>
  <c r="I11" i="18" s="1"/>
  <c r="H10" i="18"/>
  <c r="I10" i="18" s="1"/>
  <c r="H17" i="18"/>
  <c r="I17" i="18" s="1"/>
  <c r="H21" i="18"/>
  <c r="I21" i="18" s="1"/>
  <c r="H20" i="18"/>
  <c r="I20" i="18" s="1"/>
  <c r="H18" i="18"/>
  <c r="I18" i="18" s="1"/>
  <c r="I26" i="18" l="1"/>
  <c r="N66" i="8" l="1"/>
  <c r="H44" i="8"/>
  <c r="I44" i="8" s="1"/>
  <c r="H54" i="8"/>
  <c r="I54" i="8" s="1"/>
  <c r="H48" i="8"/>
  <c r="I48" i="8" s="1"/>
  <c r="H42" i="8"/>
  <c r="I42" i="8" s="1"/>
  <c r="H57" i="8"/>
  <c r="I57" i="8" s="1"/>
  <c r="H41" i="8"/>
  <c r="I41" i="8" s="1"/>
  <c r="H40" i="8"/>
  <c r="I40" i="8" s="1"/>
  <c r="H59" i="8"/>
  <c r="I59" i="8" s="1"/>
  <c r="H39" i="8"/>
  <c r="I39" i="8" s="1"/>
  <c r="H38" i="8"/>
  <c r="I38" i="8" s="1"/>
  <c r="H51" i="8"/>
  <c r="I51" i="8" s="1"/>
  <c r="H63" i="8"/>
  <c r="I63" i="8" s="1"/>
  <c r="H62" i="8"/>
  <c r="I62" i="8" s="1"/>
  <c r="H56" i="8"/>
  <c r="I56" i="8" s="1"/>
  <c r="H37" i="8"/>
  <c r="I37" i="8" s="1"/>
  <c r="H36" i="8"/>
  <c r="I36" i="8" s="1"/>
  <c r="H35" i="8"/>
  <c r="I35" i="8" s="1"/>
  <c r="H34" i="8"/>
  <c r="I34" i="8" s="1"/>
  <c r="H61" i="8"/>
  <c r="I61" i="8" s="1"/>
  <c r="H53" i="8"/>
  <c r="I53" i="8" s="1"/>
  <c r="H33" i="8"/>
  <c r="I33" i="8" s="1"/>
  <c r="H32" i="8"/>
  <c r="I32" i="8" s="1"/>
  <c r="H31" i="8"/>
  <c r="I31" i="8" s="1"/>
  <c r="H30" i="8"/>
  <c r="I30" i="8" s="1"/>
  <c r="H29" i="8"/>
  <c r="I29" i="8" s="1"/>
  <c r="H28" i="8"/>
  <c r="I28" i="8" s="1"/>
  <c r="H52" i="8"/>
  <c r="I52" i="8" s="1"/>
  <c r="H46" i="8"/>
  <c r="I46" i="8" s="1"/>
  <c r="H43" i="8"/>
  <c r="I43" i="8" s="1"/>
  <c r="H22" i="8"/>
  <c r="I22" i="8" s="1"/>
  <c r="H21" i="8"/>
  <c r="I21" i="8" s="1"/>
  <c r="H45" i="8"/>
  <c r="I45" i="8" s="1"/>
  <c r="H20" i="8"/>
  <c r="I20" i="8" s="1"/>
  <c r="H19" i="8"/>
  <c r="I19" i="8" s="1"/>
  <c r="H65" i="8"/>
  <c r="I65" i="8" s="1"/>
  <c r="H18" i="8"/>
  <c r="I18" i="8" s="1"/>
  <c r="H17" i="8"/>
  <c r="I17" i="8" s="1"/>
  <c r="H16" i="8"/>
  <c r="I16" i="8" s="1"/>
  <c r="H15" i="8"/>
  <c r="I15" i="8" s="1"/>
  <c r="H64" i="8"/>
  <c r="I64" i="8" s="1"/>
  <c r="H14" i="8"/>
  <c r="I14" i="8" s="1"/>
  <c r="H13" i="8"/>
  <c r="I13" i="8" s="1"/>
  <c r="H12" i="8"/>
  <c r="I12" i="8" s="1"/>
  <c r="H10" i="42"/>
  <c r="H11" i="42"/>
  <c r="H12" i="42"/>
  <c r="H13" i="42"/>
  <c r="H14" i="42"/>
  <c r="I14" i="42" s="1"/>
  <c r="H15" i="42"/>
  <c r="H35" i="44" l="1"/>
  <c r="I35" i="44" s="1"/>
  <c r="H44" i="44"/>
  <c r="I44" i="44" s="1"/>
  <c r="H47" i="44"/>
  <c r="I47" i="44" s="1"/>
  <c r="H45" i="44"/>
  <c r="I45" i="44" s="1"/>
  <c r="H40" i="44"/>
  <c r="I40" i="44" s="1"/>
  <c r="H43" i="44"/>
  <c r="I43" i="44" s="1"/>
  <c r="H28" i="44"/>
  <c r="I28" i="44" s="1"/>
  <c r="H41" i="44"/>
  <c r="I41" i="44" s="1"/>
  <c r="H31" i="44"/>
  <c r="I31" i="44" s="1"/>
  <c r="H34" i="44"/>
  <c r="I34" i="44" s="1"/>
  <c r="H32" i="44"/>
  <c r="I32" i="44" s="1"/>
  <c r="H42" i="44"/>
  <c r="I42" i="44" s="1"/>
  <c r="H13" i="44"/>
  <c r="I13" i="44" s="1"/>
  <c r="H14" i="44"/>
  <c r="I14" i="44" s="1"/>
  <c r="H21" i="44"/>
  <c r="I21" i="44" s="1"/>
  <c r="H20" i="44"/>
  <c r="I20" i="44" s="1"/>
  <c r="H22" i="44"/>
  <c r="I22" i="44" s="1"/>
  <c r="H26" i="44"/>
  <c r="I26" i="44" s="1"/>
  <c r="H16" i="44"/>
  <c r="I16" i="44" s="1"/>
  <c r="H19" i="44"/>
  <c r="I19" i="44" s="1"/>
  <c r="H27" i="44"/>
  <c r="I27" i="44" s="1"/>
  <c r="H25" i="44"/>
  <c r="I25" i="44" s="1"/>
  <c r="H18" i="44"/>
  <c r="I18" i="44" s="1"/>
  <c r="H17" i="44"/>
  <c r="I17" i="44" s="1"/>
  <c r="H24" i="44"/>
  <c r="I24" i="44" s="1"/>
  <c r="H23" i="44"/>
  <c r="I23" i="44" s="1"/>
  <c r="H15" i="44"/>
  <c r="I15" i="44" s="1"/>
  <c r="H12" i="44"/>
  <c r="I12" i="44" s="1"/>
  <c r="H11" i="44"/>
  <c r="I11" i="44" s="1"/>
  <c r="H39" i="44"/>
  <c r="I39" i="44" s="1"/>
  <c r="H53" i="44"/>
  <c r="I53" i="44" s="1"/>
  <c r="H36" i="44"/>
  <c r="I36" i="44" s="1"/>
  <c r="H50" i="44"/>
  <c r="I50" i="44" s="1"/>
  <c r="H51" i="44"/>
  <c r="I51" i="44" s="1"/>
  <c r="H52" i="44"/>
  <c r="I52" i="44" s="1"/>
  <c r="H46" i="44"/>
  <c r="I46" i="44" s="1"/>
  <c r="H48" i="44"/>
  <c r="I48" i="44" s="1"/>
  <c r="H49" i="44"/>
  <c r="I49" i="44" s="1"/>
  <c r="H38" i="44"/>
  <c r="I38" i="44" s="1"/>
  <c r="H37" i="44"/>
  <c r="I37" i="44" s="1"/>
  <c r="H31" i="46" l="1"/>
  <c r="I31" i="46" s="1"/>
  <c r="H63" i="46"/>
  <c r="I63" i="46" s="1"/>
  <c r="H76" i="46"/>
  <c r="I76" i="46" s="1"/>
  <c r="H35" i="46"/>
  <c r="I35" i="46" s="1"/>
  <c r="H48" i="46"/>
  <c r="I48" i="46" s="1"/>
  <c r="H52" i="46"/>
  <c r="I52" i="46" s="1"/>
  <c r="H50" i="46"/>
  <c r="I50" i="46" s="1"/>
  <c r="H51" i="46"/>
  <c r="I51" i="46" s="1"/>
  <c r="H79" i="46"/>
  <c r="I79" i="46" s="1"/>
  <c r="H77" i="46"/>
  <c r="I77" i="46" s="1"/>
  <c r="H34" i="46"/>
  <c r="I34" i="46" s="1"/>
  <c r="H32" i="46"/>
  <c r="I32" i="46" s="1"/>
  <c r="H49" i="46"/>
  <c r="I49" i="46" s="1"/>
  <c r="H61" i="46"/>
  <c r="I61" i="46" s="1"/>
  <c r="H78" i="46"/>
  <c r="I78" i="46" s="1"/>
  <c r="H70" i="46"/>
  <c r="I70" i="46" s="1"/>
  <c r="H33" i="46"/>
  <c r="I33" i="46" s="1"/>
  <c r="H55" i="46"/>
  <c r="I55" i="46" s="1"/>
  <c r="H88" i="46"/>
  <c r="I88" i="46" s="1"/>
  <c r="H64" i="46"/>
  <c r="I64" i="46" s="1"/>
  <c r="H37" i="46"/>
  <c r="I37" i="46" s="1"/>
  <c r="H71" i="46"/>
  <c r="I71" i="46" s="1"/>
  <c r="H69" i="46"/>
  <c r="I69" i="46" s="1"/>
  <c r="H84" i="46"/>
  <c r="I84" i="46" s="1"/>
  <c r="H36" i="46"/>
  <c r="I36" i="46" s="1"/>
  <c r="H58" i="8"/>
  <c r="I58" i="8" s="1"/>
  <c r="H60" i="8"/>
  <c r="I60" i="8" s="1"/>
  <c r="H23" i="8"/>
  <c r="I23" i="8" s="1"/>
  <c r="H49" i="8"/>
  <c r="I49" i="8" s="1"/>
  <c r="H55" i="8"/>
  <c r="H50" i="8"/>
  <c r="H26" i="8"/>
  <c r="I26" i="8" s="1"/>
  <c r="H24" i="8"/>
  <c r="H47" i="8"/>
  <c r="H27" i="8"/>
  <c r="H11" i="8"/>
  <c r="H10" i="8"/>
  <c r="H25" i="8"/>
  <c r="I50" i="8"/>
  <c r="I55" i="8"/>
  <c r="H29" i="44"/>
  <c r="I29" i="44" s="1"/>
  <c r="H30" i="44"/>
  <c r="I30" i="44" s="1"/>
  <c r="H33" i="44"/>
  <c r="I33" i="44" s="1"/>
  <c r="H10" i="44"/>
  <c r="I10" i="44" s="1"/>
  <c r="I89" i="46" l="1"/>
  <c r="I54" i="44"/>
  <c r="J52" i="46"/>
  <c r="I25" i="8" l="1"/>
  <c r="I24" i="8"/>
  <c r="I47" i="8"/>
  <c r="I27" i="8"/>
  <c r="I11" i="8"/>
  <c r="I10" i="8"/>
  <c r="I11" i="42"/>
  <c r="I10" i="42"/>
  <c r="I15" i="42"/>
  <c r="I13" i="42"/>
  <c r="I12" i="42"/>
  <c r="I16" i="42" l="1"/>
  <c r="I66" i="8"/>
</calcChain>
</file>

<file path=xl/sharedStrings.xml><?xml version="1.0" encoding="utf-8"?>
<sst xmlns="http://schemas.openxmlformats.org/spreadsheetml/2006/main" count="1622" uniqueCount="904">
  <si>
    <t>STT</t>
  </si>
  <si>
    <t>KQRL</t>
  </si>
  <si>
    <t>GHI CHÚ</t>
  </si>
  <si>
    <t>TỔNG CỘNG</t>
  </si>
  <si>
    <t>CỘNG HÒA XÃ HỘI CHỦ NGHĨA VIỆT NAM</t>
  </si>
  <si>
    <t>Độc lập  -  Tự do  -  Hạnh phúc</t>
  </si>
  <si>
    <t>HỌ &amp; TÊN</t>
  </si>
  <si>
    <t>LỚP</t>
  </si>
  <si>
    <t>SỐ TIỀN</t>
  </si>
  <si>
    <t>KÝ NHẬN</t>
  </si>
  <si>
    <t>TỔNG CỘNG
5 THÁNG</t>
  </si>
  <si>
    <t>TBCHT</t>
  </si>
  <si>
    <t>GT</t>
  </si>
  <si>
    <t>ĐIỂM
TBCHT</t>
  </si>
  <si>
    <t>≥ 7</t>
  </si>
  <si>
    <t>Từ 90 → 100</t>
  </si>
  <si>
    <t>Từ dưới 30</t>
  </si>
  <si>
    <t>KHÁ TRỞ LÊN</t>
  </si>
  <si>
    <t>Xuất sắc</t>
  </si>
  <si>
    <t>Tốt</t>
  </si>
  <si>
    <t>Khá</t>
  </si>
  <si>
    <t>Trung Bình Khá</t>
  </si>
  <si>
    <t xml:space="preserve">Trung Bình </t>
  </si>
  <si>
    <t>Yếu</t>
  </si>
  <si>
    <t>Kém</t>
  </si>
  <si>
    <t>MỨC HỌC BỔNG</t>
  </si>
  <si>
    <r>
      <t>* CAO ĐẲNG &amp; LTCĐ</t>
    </r>
    <r>
      <rPr>
        <sz val="14"/>
        <rFont val="Times New Roman"/>
        <family val="1"/>
      </rPr>
      <t xml:space="preserve"> (Học kỳ 5 tháng)</t>
    </r>
  </si>
  <si>
    <t xml:space="preserve"> - Xuất sắc =</t>
  </si>
  <si>
    <t xml:space="preserve"> - Giỏi =</t>
  </si>
  <si>
    <t xml:space="preserve"> - Khá =</t>
  </si>
  <si>
    <r>
      <t>* TRUNG CẤP CHUYÊN NGHIỆP</t>
    </r>
    <r>
      <rPr>
        <sz val="14"/>
        <rFont val="Times New Roman"/>
        <family val="1"/>
      </rPr>
      <t xml:space="preserve"> (HK-5T)</t>
    </r>
  </si>
  <si>
    <r>
      <t>* TRỢ CẤP XÃ HỘI</t>
    </r>
    <r>
      <rPr>
        <sz val="14"/>
        <rFont val="Times New Roman"/>
        <family val="1"/>
      </rPr>
      <t xml:space="preserve"> (12 tháng trong năm)</t>
    </r>
  </si>
  <si>
    <t xml:space="preserve"> - DTTS</t>
  </si>
  <si>
    <t xml:space="preserve"> - XĐGN &amp; KT=</t>
  </si>
  <si>
    <t xml:space="preserve"> + Không có cá nhân xếp loại Học tập kém hoặc rèn luyện kém, bị kỷ luật từ mức cảnh cáo trở lên.</t>
  </si>
  <si>
    <t>* Khen thưởng cán bộ lớp tích cực (khen thưởng năm học)</t>
  </si>
  <si>
    <t xml:space="preserve"> + Có giấy đề nghị khen thưởng của giáo viên chủ nhiệm</t>
  </si>
  <si>
    <t xml:space="preserve"> + Phải được đề nghị cả hai học kỳ</t>
  </si>
  <si>
    <t>KẾT QUẢ RÈN LUYỆN</t>
  </si>
  <si>
    <t>HIỆU TRƯỞNG</t>
  </si>
  <si>
    <t>TRƯỞNG PHÒNG KH-TC</t>
  </si>
  <si>
    <t>Không có điểm Kiểm tra, Thi &lt; 5 Lần đầu
Điểm tổng kết môn &lt; 5 lần đầu</t>
  </si>
  <si>
    <t>Điều kiện xét khen thưởng</t>
  </si>
  <si>
    <t>HK1</t>
  </si>
  <si>
    <t>HK2</t>
  </si>
  <si>
    <t>Cả năm</t>
  </si>
  <si>
    <t>Giỏi</t>
  </si>
  <si>
    <t>Không</t>
  </si>
  <si>
    <t xml:space="preserve"> * Không có điểm kiểm tra, thi &lt; 5 lần đầu</t>
  </si>
  <si>
    <t xml:space="preserve"> * Điểm tổng kết môn &lt; 5 lần đầu</t>
  </si>
  <si>
    <t>Mã số SV</t>
  </si>
  <si>
    <t>(Đã ký)</t>
  </si>
  <si>
    <t>Mã số HS</t>
  </si>
  <si>
    <t>* Khen thưởng Tập thể lớp: Lớp HSSV Tiên tiến</t>
  </si>
  <si>
    <t>* Khen thưởng Tập thể lớp: Lớp HSSV Xuất sắc</t>
  </si>
  <si>
    <t xml:space="preserve"> + Có từ 25% HSSV đạt danh hiệu HSSV Khá trở lên;</t>
  </si>
  <si>
    <t xml:space="preserve"> + Có cá nhân đạt danh hiệu HSSV Giỏi trở lên;</t>
  </si>
  <si>
    <t xml:space="preserve"> + Có cá nhân đạt danh hiệu HSSV Xuất sắc.</t>
  </si>
  <si>
    <t xml:space="preserve"> * Không bị kỷ luật từ mức khiển trách trở lên</t>
  </si>
  <si>
    <t xml:space="preserve"> + Đạt tiêu chuẩn Lớp HSSV Tiên tiến và có từ 10% HSSV đạt danh hiệu HSSV Giỏi trở lên;</t>
  </si>
  <si>
    <t>Phạm Hữu Lộc</t>
  </si>
  <si>
    <t xml:space="preserve"> + Một lớp chỉ đề nghị 01 HSSV (Lớp 02 HSSV nếu lớp đó đạt Lớp HSSV Xuất sắc)</t>
  </si>
  <si>
    <t>UBND THÀNH PHỐ HỒ CHÍ MINH</t>
  </si>
  <si>
    <t>TRƯỞNG PHÒNG KH - TC</t>
  </si>
  <si>
    <t>Nguyễn Kính</t>
  </si>
  <si>
    <t>Nữ</t>
  </si>
  <si>
    <t>Từ 30 → 49</t>
  </si>
  <si>
    <t>Từ 50 → 59</t>
  </si>
  <si>
    <t>Từ 60 → 69</t>
  </si>
  <si>
    <t>Từ 70 → 79</t>
  </si>
  <si>
    <t>Từ 80 → 89</t>
  </si>
  <si>
    <t>TRƯỜNG CAO ĐẲNG LÝ TỰ TRỌNG</t>
  </si>
  <si>
    <t>THÀNH PHỐ HỒ CHÍ MINH</t>
  </si>
  <si>
    <t>Bậc đào tạo: Trung cấp nghề (9+4) - Khóa: 2016TCN</t>
  </si>
  <si>
    <t>Bậc đào tạo: Cao đẳng  - Khóa: 2016CĐ</t>
  </si>
  <si>
    <t>Bậc đào tạo: Cao đẳng  - Khóa: 2017C1</t>
  </si>
  <si>
    <t>Lê Xuân Thiện</t>
  </si>
  <si>
    <t>Bậc đào tạo: Trung cấp (Tín chỉ) - Khóa: 2018T4</t>
  </si>
  <si>
    <t>Bậc đào tạo: Cao đẳng  - Khóa: 2018C1</t>
  </si>
  <si>
    <t>DANH SÁCH SINH VIÊN ĐỦ ĐIỀU KIỆN XÉT CẤP HỌC BỔNG 
HỌC KỲ I/2018-2019</t>
  </si>
  <si>
    <t>DANH SÁCH HỌC SINH ĐỦ ĐIỀU KIỆN XÉT CẤP HỌC BỔNG 
HỌC KỲ II/2018-2019</t>
  </si>
  <si>
    <t>DANH SÁCH SINH VIÊN ĐỦ ĐIỀU KIỆN XÉT CẤP HỌC BỔNG 
HỌC KỲ II/2018-2019</t>
  </si>
  <si>
    <t>Trường</t>
  </si>
  <si>
    <t>Hào</t>
  </si>
  <si>
    <t>Ngân</t>
  </si>
  <si>
    <t>Ngọc</t>
  </si>
  <si>
    <t>Tiến</t>
  </si>
  <si>
    <t>Đăng</t>
  </si>
  <si>
    <t>Phạm Minh</t>
  </si>
  <si>
    <t>Lê Hữu</t>
  </si>
  <si>
    <t>Duy</t>
  </si>
  <si>
    <t>Nguyễn Thái</t>
  </si>
  <si>
    <t>Hoàng</t>
  </si>
  <si>
    <t>Nguyễn Quốc</t>
  </si>
  <si>
    <t>Việt</t>
  </si>
  <si>
    <t>Lê Thành</t>
  </si>
  <si>
    <t>Dương</t>
  </si>
  <si>
    <t>Nhân</t>
  </si>
  <si>
    <t>Anh</t>
  </si>
  <si>
    <t>Long</t>
  </si>
  <si>
    <t>Nguyễn Trung</t>
  </si>
  <si>
    <t>Nghĩa</t>
  </si>
  <si>
    <t>Trương Thanh</t>
  </si>
  <si>
    <t>Linh</t>
  </si>
  <si>
    <t>Quỳnh</t>
  </si>
  <si>
    <t>Tân</t>
  </si>
  <si>
    <t>Huy</t>
  </si>
  <si>
    <t>Quang</t>
  </si>
  <si>
    <t>Khoa</t>
  </si>
  <si>
    <t>Sang</t>
  </si>
  <si>
    <t>Cường</t>
  </si>
  <si>
    <t>Thịnh</t>
  </si>
  <si>
    <t>Vy</t>
  </si>
  <si>
    <t>Trần Văn</t>
  </si>
  <si>
    <t>Trần Đức</t>
  </si>
  <si>
    <t>Minh</t>
  </si>
  <si>
    <t>Lê Nhật</t>
  </si>
  <si>
    <t>18000178</t>
  </si>
  <si>
    <t>Đặng Bảo</t>
  </si>
  <si>
    <t>18T4-ANM1</t>
  </si>
  <si>
    <t>18004146</t>
  </si>
  <si>
    <t>Huỳnh Tấn</t>
  </si>
  <si>
    <t>Hưng</t>
  </si>
  <si>
    <t>18T4-CĐT1</t>
  </si>
  <si>
    <t>18001616</t>
  </si>
  <si>
    <t>Trần Quốc</t>
  </si>
  <si>
    <t>18004339</t>
  </si>
  <si>
    <t>Phạm Thành</t>
  </si>
  <si>
    <t>Trung</t>
  </si>
  <si>
    <t>18T4-LTM1</t>
  </si>
  <si>
    <t>18000926</t>
  </si>
  <si>
    <t>Đỗ Như</t>
  </si>
  <si>
    <t>Thụy</t>
  </si>
  <si>
    <t>18T4-TKĐ1</t>
  </si>
  <si>
    <t>18001380</t>
  </si>
  <si>
    <t>Nguyễn Thành</t>
  </si>
  <si>
    <t>18T4-TKĐ2</t>
  </si>
  <si>
    <t>18005334</t>
  </si>
  <si>
    <t>Quách Huệ</t>
  </si>
  <si>
    <t>Bền</t>
  </si>
  <si>
    <t>18000616</t>
  </si>
  <si>
    <t>Nguyễn Đức</t>
  </si>
  <si>
    <t>Hiếu</t>
  </si>
  <si>
    <t>18000795</t>
  </si>
  <si>
    <t>Nguyễn Hữu Phúc</t>
  </si>
  <si>
    <t>Khang</t>
  </si>
  <si>
    <t>18000950</t>
  </si>
  <si>
    <t>Phạm Nguyễn Thanh</t>
  </si>
  <si>
    <t>Phong</t>
  </si>
  <si>
    <t>18000307</t>
  </si>
  <si>
    <t>Lê Nam</t>
  </si>
  <si>
    <t>18000878</t>
  </si>
  <si>
    <t>Nguyễn Đình</t>
  </si>
  <si>
    <t>Qúi</t>
  </si>
  <si>
    <t>18T4-CCK2</t>
  </si>
  <si>
    <t>18001325</t>
  </si>
  <si>
    <t>Phạm</t>
  </si>
  <si>
    <t>Huynh</t>
  </si>
  <si>
    <t>18000933</t>
  </si>
  <si>
    <t>Phan Ngọc Linh</t>
  </si>
  <si>
    <t>Quyên</t>
  </si>
  <si>
    <t>18000342</t>
  </si>
  <si>
    <t>Nguyễn Thị Hoài</t>
  </si>
  <si>
    <t>Thương</t>
  </si>
  <si>
    <t>18000516</t>
  </si>
  <si>
    <t>Võ Trần Hợp</t>
  </si>
  <si>
    <t>18001053</t>
  </si>
  <si>
    <t>Lộ Minh</t>
  </si>
  <si>
    <t>18T4-KTD1</t>
  </si>
  <si>
    <t>18000158</t>
  </si>
  <si>
    <t>Lê Phan Khánh</t>
  </si>
  <si>
    <t>Thy</t>
  </si>
  <si>
    <t>18000806</t>
  </si>
  <si>
    <t>Huỳnh Hữu</t>
  </si>
  <si>
    <t>Phấn</t>
  </si>
  <si>
    <t>18T4-CNÔ3</t>
  </si>
  <si>
    <t>Đạt</t>
  </si>
  <si>
    <t>18T4-LTM2</t>
  </si>
  <si>
    <t>18001244</t>
  </si>
  <si>
    <t>Trần Thị Xuân</t>
  </si>
  <si>
    <t>Nhi</t>
  </si>
  <si>
    <t>18T4-TCD1</t>
  </si>
  <si>
    <t>Trần Thị</t>
  </si>
  <si>
    <t>18000336</t>
  </si>
  <si>
    <t>Trần Thị Tuyết</t>
  </si>
  <si>
    <t>Mai</t>
  </si>
  <si>
    <t>Trang</t>
  </si>
  <si>
    <t>18005112</t>
  </si>
  <si>
    <t>Lê Thục</t>
  </si>
  <si>
    <t>Uyên</t>
  </si>
  <si>
    <t>18002254</t>
  </si>
  <si>
    <t>Huỳnh Thị</t>
  </si>
  <si>
    <t>Oanh</t>
  </si>
  <si>
    <t>18T4-NNA2</t>
  </si>
  <si>
    <t>18000782</t>
  </si>
  <si>
    <t>Nguyễn Lê Minh</t>
  </si>
  <si>
    <t>Phát</t>
  </si>
  <si>
    <t>18002662</t>
  </si>
  <si>
    <t>Huỳnh Quốc</t>
  </si>
  <si>
    <t>18T4-ĐĐT1</t>
  </si>
  <si>
    <t>Trần</t>
  </si>
  <si>
    <t>Chung</t>
  </si>
  <si>
    <t>Phạm Văn</t>
  </si>
  <si>
    <t>18005132</t>
  </si>
  <si>
    <t>Khuyến</t>
  </si>
  <si>
    <t>18T4-CCK1</t>
  </si>
  <si>
    <t>18000956</t>
  </si>
  <si>
    <t>Nguyễn Tiến</t>
  </si>
  <si>
    <t>18001411</t>
  </si>
  <si>
    <t>Nguyễn Tấn</t>
  </si>
  <si>
    <t>18001237</t>
  </si>
  <si>
    <t>Nguyễn Anh Thiên</t>
  </si>
  <si>
    <t>Phú</t>
  </si>
  <si>
    <t>Trương Minh</t>
  </si>
  <si>
    <t>Nguyễn Văn</t>
  </si>
  <si>
    <t>Đức</t>
  </si>
  <si>
    <t>Nguyên</t>
  </si>
  <si>
    <t>18T4-CNM1</t>
  </si>
  <si>
    <t>18004629</t>
  </si>
  <si>
    <t>Nguyễn Tú</t>
  </si>
  <si>
    <t>Phương</t>
  </si>
  <si>
    <t>18002805</t>
  </si>
  <si>
    <t>Nguyễn Thị Như</t>
  </si>
  <si>
    <t>Tiên</t>
  </si>
  <si>
    <t>Trinh</t>
  </si>
  <si>
    <t>18000652</t>
  </si>
  <si>
    <t>Bùi Thị Bé</t>
  </si>
  <si>
    <t>Xinh</t>
  </si>
  <si>
    <t>17002874</t>
  </si>
  <si>
    <t>Huỳnh Đặng Công</t>
  </si>
  <si>
    <t>Danh</t>
  </si>
  <si>
    <t>18001117</t>
  </si>
  <si>
    <t>Ngô Chí</t>
  </si>
  <si>
    <t>Khôi</t>
  </si>
  <si>
    <t>Thuận</t>
  </si>
  <si>
    <t>18T4-CMT2</t>
  </si>
  <si>
    <t>18004242</t>
  </si>
  <si>
    <t>Triệu Thành Minh</t>
  </si>
  <si>
    <t>Phụng</t>
  </si>
  <si>
    <t>18T4-THU2</t>
  </si>
  <si>
    <t>18000106</t>
  </si>
  <si>
    <t>Lương Vũ</t>
  </si>
  <si>
    <t>18005710</t>
  </si>
  <si>
    <t>Nguyễn Hữu</t>
  </si>
  <si>
    <t>Nguyễn Minh</t>
  </si>
  <si>
    <t>18000942</t>
  </si>
  <si>
    <t>Nguyễn Tiến Đăng</t>
  </si>
  <si>
    <t>18001347</t>
  </si>
  <si>
    <t>Lâm Tuấn</t>
  </si>
  <si>
    <t>18001292</t>
  </si>
  <si>
    <t>Nguyễn Hà Phú</t>
  </si>
  <si>
    <t>18001374</t>
  </si>
  <si>
    <t>Khánh</t>
  </si>
  <si>
    <t>Phúc</t>
  </si>
  <si>
    <t>18003378</t>
  </si>
  <si>
    <t>Nguyễn Thị Bích</t>
  </si>
  <si>
    <t>Thùy</t>
  </si>
  <si>
    <t>18T4-QTD2</t>
  </si>
  <si>
    <t>18005154</t>
  </si>
  <si>
    <t>Đinh Võ Khánh</t>
  </si>
  <si>
    <t>18003060</t>
  </si>
  <si>
    <t>Vũ Thị Như</t>
  </si>
  <si>
    <t>16002687</t>
  </si>
  <si>
    <t>Bùi Tiến</t>
  </si>
  <si>
    <t>16TCN-CKL</t>
  </si>
  <si>
    <t>16000229</t>
  </si>
  <si>
    <t>Phan Lâm</t>
  </si>
  <si>
    <t>16000398</t>
  </si>
  <si>
    <t>Châu Kim</t>
  </si>
  <si>
    <t>Phước</t>
  </si>
  <si>
    <t>16000266</t>
  </si>
  <si>
    <t>Võ Thúy</t>
  </si>
  <si>
    <t>Kiều</t>
  </si>
  <si>
    <t>16TCN-KTD</t>
  </si>
  <si>
    <t>16003779</t>
  </si>
  <si>
    <t>Nguyễn Thanh Mỹ</t>
  </si>
  <si>
    <t>16000401</t>
  </si>
  <si>
    <t>Bùi Thị</t>
  </si>
  <si>
    <t>Trâm</t>
  </si>
  <si>
    <t>16TCN-QTD</t>
  </si>
  <si>
    <t>16000589</t>
  </si>
  <si>
    <t>Trần Thị Mỹ</t>
  </si>
  <si>
    <t>Huyền</t>
  </si>
  <si>
    <t>Nguyễn Thị Hồng</t>
  </si>
  <si>
    <t>16001756</t>
  </si>
  <si>
    <t>Hồ Hoàng Đăng</t>
  </si>
  <si>
    <t>Thi</t>
  </si>
  <si>
    <t>16000369</t>
  </si>
  <si>
    <t>Phạm Ngọc Bích</t>
  </si>
  <si>
    <t>Tuấn</t>
  </si>
  <si>
    <t>17004259</t>
  </si>
  <si>
    <t>17C1-ĐCN4</t>
  </si>
  <si>
    <t>Nam</t>
  </si>
  <si>
    <t>Hậu</t>
  </si>
  <si>
    <t>17C1-ĐĐT2</t>
  </si>
  <si>
    <t>17004586</t>
  </si>
  <si>
    <t>17002678</t>
  </si>
  <si>
    <t>Nguyễn Thị Diễm</t>
  </si>
  <si>
    <t>Thúy</t>
  </si>
  <si>
    <t>17002428</t>
  </si>
  <si>
    <t>Tín</t>
  </si>
  <si>
    <t>17002271</t>
  </si>
  <si>
    <t>Châu Đình</t>
  </si>
  <si>
    <t>Viển</t>
  </si>
  <si>
    <t>17004077</t>
  </si>
  <si>
    <t>Hồ Văn</t>
  </si>
  <si>
    <t>Vũ</t>
  </si>
  <si>
    <t>17C1-ĐĐT4</t>
  </si>
  <si>
    <t>17002663</t>
  </si>
  <si>
    <t>Lê Tuấn</t>
  </si>
  <si>
    <t>An</t>
  </si>
  <si>
    <t>17C1-ĐTC1</t>
  </si>
  <si>
    <t>Trịnh Trung</t>
  </si>
  <si>
    <t>17003260</t>
  </si>
  <si>
    <t>Phan Gia</t>
  </si>
  <si>
    <t>Trần Ngọc</t>
  </si>
  <si>
    <t>Hải</t>
  </si>
  <si>
    <t>17C1-TĐH1</t>
  </si>
  <si>
    <t>17002453</t>
  </si>
  <si>
    <t>Lê Trung</t>
  </si>
  <si>
    <t>Kiên</t>
  </si>
  <si>
    <t>Võ Minh</t>
  </si>
  <si>
    <t>17000250</t>
  </si>
  <si>
    <t>Hà Bỉnh Ngọc</t>
  </si>
  <si>
    <t>Lân</t>
  </si>
  <si>
    <t>17C1-CNL1</t>
  </si>
  <si>
    <t>17000336</t>
  </si>
  <si>
    <t>Trần Đình</t>
  </si>
  <si>
    <t>Sơn</t>
  </si>
  <si>
    <t>17001166</t>
  </si>
  <si>
    <t>Hoàng Văn</t>
  </si>
  <si>
    <t>17C1-CCK1</t>
  </si>
  <si>
    <t>17000585</t>
  </si>
  <si>
    <t>Trương Thị</t>
  </si>
  <si>
    <t>17002563</t>
  </si>
  <si>
    <t>Nguyễn Ngọc Huế</t>
  </si>
  <si>
    <t>17C1-CCK4</t>
  </si>
  <si>
    <t>17002519</t>
  </si>
  <si>
    <t>Đặng Thành</t>
  </si>
  <si>
    <t>Được</t>
  </si>
  <si>
    <t>17002355</t>
  </si>
  <si>
    <t>17002593</t>
  </si>
  <si>
    <t>Huỳnh Bùi Đức</t>
  </si>
  <si>
    <t>Trọng</t>
  </si>
  <si>
    <t>17004554</t>
  </si>
  <si>
    <t>Trịnh Hồng</t>
  </si>
  <si>
    <t>Trương</t>
  </si>
  <si>
    <t>17002263</t>
  </si>
  <si>
    <t>Đới Sỹ</t>
  </si>
  <si>
    <t>Tý</t>
  </si>
  <si>
    <t>17002735</t>
  </si>
  <si>
    <t>Nguyễn Xuân</t>
  </si>
  <si>
    <t>Tâm</t>
  </si>
  <si>
    <t>17C1-CCK5</t>
  </si>
  <si>
    <t>17003314</t>
  </si>
  <si>
    <t>Ải</t>
  </si>
  <si>
    <t>17C1-CCK7</t>
  </si>
  <si>
    <t>17003283</t>
  </si>
  <si>
    <t>Bùi Tấn</t>
  </si>
  <si>
    <t>17003495</t>
  </si>
  <si>
    <t>17003450</t>
  </si>
  <si>
    <t>17003253</t>
  </si>
  <si>
    <t>Vi Tựu</t>
  </si>
  <si>
    <t>17003534</t>
  </si>
  <si>
    <t>Trần Nhựt</t>
  </si>
  <si>
    <t>17004809</t>
  </si>
  <si>
    <t>Nhả</t>
  </si>
  <si>
    <t>17003476</t>
  </si>
  <si>
    <t>17003250</t>
  </si>
  <si>
    <t>Nguyễn Thanh</t>
  </si>
  <si>
    <t>17004843</t>
  </si>
  <si>
    <t>17003313</t>
  </si>
  <si>
    <t>17003315</t>
  </si>
  <si>
    <t>Lai Quang</t>
  </si>
  <si>
    <t>Thắng</t>
  </si>
  <si>
    <t>17003291</t>
  </si>
  <si>
    <t>Lê Quang</t>
  </si>
  <si>
    <t>17003493</t>
  </si>
  <si>
    <t>17003472</t>
  </si>
  <si>
    <t>Lê Quốc</t>
  </si>
  <si>
    <t>17003853</t>
  </si>
  <si>
    <t>Phạm Thanh</t>
  </si>
  <si>
    <t>17C1-CCK8</t>
  </si>
  <si>
    <t>17000137</t>
  </si>
  <si>
    <t>Nguyễn Ngọc</t>
  </si>
  <si>
    <t>Dân</t>
  </si>
  <si>
    <t>17C1-CTM1</t>
  </si>
  <si>
    <t>17002164</t>
  </si>
  <si>
    <t>17002949</t>
  </si>
  <si>
    <t>Đặng Phú</t>
  </si>
  <si>
    <t>17C1-CTM2</t>
  </si>
  <si>
    <t>17003727</t>
  </si>
  <si>
    <t>Trần Anh</t>
  </si>
  <si>
    <t>17C1-BCN1</t>
  </si>
  <si>
    <t>17003862</t>
  </si>
  <si>
    <t>Tô Anh</t>
  </si>
  <si>
    <t>Kiệt</t>
  </si>
  <si>
    <t>17002738</t>
  </si>
  <si>
    <t>Thông</t>
  </si>
  <si>
    <t>Dũng</t>
  </si>
  <si>
    <t>Thanh</t>
  </si>
  <si>
    <t>Thiện</t>
  </si>
  <si>
    <t>Phạm Hoàng</t>
  </si>
  <si>
    <t>Liêm</t>
  </si>
  <si>
    <t>Trần Quang</t>
  </si>
  <si>
    <t>Lê Thị Hồng</t>
  </si>
  <si>
    <t>Huỳnh Văn</t>
  </si>
  <si>
    <t>Cao Văn</t>
  </si>
  <si>
    <t>Lê Văn</t>
  </si>
  <si>
    <t>Vinh</t>
  </si>
  <si>
    <t>Lâm</t>
  </si>
  <si>
    <t>Nguyễn Chí</t>
  </si>
  <si>
    <t>Vương</t>
  </si>
  <si>
    <t>Trần Hoài</t>
  </si>
  <si>
    <t>17001522</t>
  </si>
  <si>
    <t>Ánh</t>
  </si>
  <si>
    <t>17C1-CNM1</t>
  </si>
  <si>
    <t>17001429</t>
  </si>
  <si>
    <t>Châu Mỹ</t>
  </si>
  <si>
    <t>Duyên</t>
  </si>
  <si>
    <t>17002870</t>
  </si>
  <si>
    <t>Huỳnh Thị Như</t>
  </si>
  <si>
    <t>Hà</t>
  </si>
  <si>
    <t>17001382</t>
  </si>
  <si>
    <t>Hảo</t>
  </si>
  <si>
    <t>17000554</t>
  </si>
  <si>
    <t>Đặng Thùy</t>
  </si>
  <si>
    <t>Nga</t>
  </si>
  <si>
    <t>17001034</t>
  </si>
  <si>
    <t>17002633</t>
  </si>
  <si>
    <t>Nguyễn Thị Thảo</t>
  </si>
  <si>
    <t>17002776</t>
  </si>
  <si>
    <t>Phạm Thị</t>
  </si>
  <si>
    <t>Nhàn</t>
  </si>
  <si>
    <t>17002397</t>
  </si>
  <si>
    <t>Hồ Thị Yến</t>
  </si>
  <si>
    <t>17001795</t>
  </si>
  <si>
    <t>Lý Thị Xuân</t>
  </si>
  <si>
    <t>17000073</t>
  </si>
  <si>
    <t>Nguyễn Hồng</t>
  </si>
  <si>
    <t>Thảo</t>
  </si>
  <si>
    <t>17002689</t>
  </si>
  <si>
    <t>Cao Thị Thanh</t>
  </si>
  <si>
    <t>17001687</t>
  </si>
  <si>
    <t>Dương Thị Phương</t>
  </si>
  <si>
    <t>17001428</t>
  </si>
  <si>
    <t>Dương Cẩm</t>
  </si>
  <si>
    <t>Tú</t>
  </si>
  <si>
    <t>17002602</t>
  </si>
  <si>
    <t>Võ Thị Cẩm</t>
  </si>
  <si>
    <t>Tú</t>
  </si>
  <si>
    <t>17002640</t>
  </si>
  <si>
    <t>Đặng Thị</t>
  </si>
  <si>
    <t>Vân</t>
  </si>
  <si>
    <t>17003268</t>
  </si>
  <si>
    <t>Hồ Khánh Linh</t>
  </si>
  <si>
    <t>Chi</t>
  </si>
  <si>
    <t>17C1-CNM2</t>
  </si>
  <si>
    <t>17003597</t>
  </si>
  <si>
    <t>Châu Thị Thùy</t>
  </si>
  <si>
    <t>Dung</t>
  </si>
  <si>
    <t>17000490</t>
  </si>
  <si>
    <t>Phạm Võ Kim</t>
  </si>
  <si>
    <t>Hằng</t>
  </si>
  <si>
    <t>17004394</t>
  </si>
  <si>
    <t>Bùi Thị Thu</t>
  </si>
  <si>
    <t>Hiền</t>
  </si>
  <si>
    <t>17003928</t>
  </si>
  <si>
    <t>Nguyễn Thị Mỹ</t>
  </si>
  <si>
    <t>17000523</t>
  </si>
  <si>
    <t>Lương</t>
  </si>
  <si>
    <t>17003425</t>
  </si>
  <si>
    <t>Trần Thị Trà</t>
  </si>
  <si>
    <t>My</t>
  </si>
  <si>
    <t>17003188</t>
  </si>
  <si>
    <t>17003910</t>
  </si>
  <si>
    <t>Trần Thị Hồng</t>
  </si>
  <si>
    <t>17004219</t>
  </si>
  <si>
    <t>Trần Tú</t>
  </si>
  <si>
    <t>17003997</t>
  </si>
  <si>
    <t>Nguyễn Thị Cẩm</t>
  </si>
  <si>
    <t>Nhung</t>
  </si>
  <si>
    <t>17003610</t>
  </si>
  <si>
    <t>Phạm Thị Hồng</t>
  </si>
  <si>
    <t>17002672</t>
  </si>
  <si>
    <t>Phan Thị</t>
  </si>
  <si>
    <t>Thêm</t>
  </si>
  <si>
    <t>17003506</t>
  </si>
  <si>
    <t>Đặng Thị Kiều</t>
  </si>
  <si>
    <t>Thu</t>
  </si>
  <si>
    <t>17003773</t>
  </si>
  <si>
    <t>17003503</t>
  </si>
  <si>
    <t>Bùi Ngọc</t>
  </si>
  <si>
    <t>Tịnh</t>
  </si>
  <si>
    <t>Phan Thị Ngọc</t>
  </si>
  <si>
    <t>17001826</t>
  </si>
  <si>
    <t>Trần Thị Ngọc</t>
  </si>
  <si>
    <t>Trầm</t>
  </si>
  <si>
    <t>17003394</t>
  </si>
  <si>
    <t>Nguyễn Thị</t>
  </si>
  <si>
    <t>17003427</t>
  </si>
  <si>
    <t>Phan Thị Mỹ</t>
  </si>
  <si>
    <t>17003687</t>
  </si>
  <si>
    <t>Nguyễn Thị Hạnh</t>
  </si>
  <si>
    <t>17004033</t>
  </si>
  <si>
    <t>Võ Tuyết</t>
  </si>
  <si>
    <t>17C1-QTM1</t>
  </si>
  <si>
    <t>17002848</t>
  </si>
  <si>
    <t>Bùi Quốc</t>
  </si>
  <si>
    <t>Cẩm</t>
  </si>
  <si>
    <t>Phượng</t>
  </si>
  <si>
    <t>17C1-NNA1</t>
  </si>
  <si>
    <t>17003827</t>
  </si>
  <si>
    <t>Nguyễn Thị Trâm</t>
  </si>
  <si>
    <t>17004074</t>
  </si>
  <si>
    <t>Nguyễn Huỳnh Mẫn</t>
  </si>
  <si>
    <t>13TC</t>
  </si>
  <si>
    <t>12TC</t>
  </si>
  <si>
    <t>14TC</t>
  </si>
  <si>
    <t>7TC</t>
  </si>
  <si>
    <t>16003788</t>
  </si>
  <si>
    <t>Đỗ Khắc</t>
  </si>
  <si>
    <t>16CĐ-ĐCN3</t>
  </si>
  <si>
    <t>16CĐ-ĐCN4</t>
  </si>
  <si>
    <t>16001373</t>
  </si>
  <si>
    <t>16002336</t>
  </si>
  <si>
    <t>Bùi Minh</t>
  </si>
  <si>
    <t>16CĐ-ĐCN5</t>
  </si>
  <si>
    <t>16002227</t>
  </si>
  <si>
    <t>Đỗ Cao</t>
  </si>
  <si>
    <t>Ân</t>
  </si>
  <si>
    <t>Quyền</t>
  </si>
  <si>
    <t>Tùng</t>
  </si>
  <si>
    <t>16000983</t>
  </si>
  <si>
    <t>Trương Phú</t>
  </si>
  <si>
    <t>Sĩ</t>
  </si>
  <si>
    <t>16CĐ-CĐ1</t>
  </si>
  <si>
    <t>16003877</t>
  </si>
  <si>
    <t>Xã</t>
  </si>
  <si>
    <t>16003193</t>
  </si>
  <si>
    <t>Phan Thanh</t>
  </si>
  <si>
    <t>16CĐ-CNC1</t>
  </si>
  <si>
    <t>16001386</t>
  </si>
  <si>
    <t>Lương Tấn</t>
  </si>
  <si>
    <t>Lộc</t>
  </si>
  <si>
    <t>16002394</t>
  </si>
  <si>
    <t>Nguyễn Lê Hoàng</t>
  </si>
  <si>
    <t>16CĐ-CTM1</t>
  </si>
  <si>
    <t>16003282</t>
  </si>
  <si>
    <t>Châu Hoàng</t>
  </si>
  <si>
    <t>16CĐ-CTM3</t>
  </si>
  <si>
    <t>16003309</t>
  </si>
  <si>
    <t>Đặng Quang</t>
  </si>
  <si>
    <t>16003692</t>
  </si>
  <si>
    <t>Phạm Hùng</t>
  </si>
  <si>
    <t>16003403</t>
  </si>
  <si>
    <t>Nguyễn Phương</t>
  </si>
  <si>
    <t>16003432</t>
  </si>
  <si>
    <t>16003324</t>
  </si>
  <si>
    <t>16003168</t>
  </si>
  <si>
    <t>Sỹ</t>
  </si>
  <si>
    <t>16003040</t>
  </si>
  <si>
    <t>Lâm Tấn</t>
  </si>
  <si>
    <t>Tài</t>
  </si>
  <si>
    <t>16003372</t>
  </si>
  <si>
    <t>16003546</t>
  </si>
  <si>
    <t>16003154</t>
  </si>
  <si>
    <t>16002080</t>
  </si>
  <si>
    <t>Ngô  Ngọc</t>
  </si>
  <si>
    <t>16CĐ-CTM4</t>
  </si>
  <si>
    <t>16002301</t>
  </si>
  <si>
    <t>Trương Khánh</t>
  </si>
  <si>
    <t>Em</t>
  </si>
  <si>
    <t>16002104</t>
  </si>
  <si>
    <t>Huỳnh Ngọc</t>
  </si>
  <si>
    <t>Hội</t>
  </si>
  <si>
    <t>16002063</t>
  </si>
  <si>
    <t>16001358</t>
  </si>
  <si>
    <t>Đặng Hoàng</t>
  </si>
  <si>
    <t>16CĐ-CTM5</t>
  </si>
  <si>
    <t>16001722</t>
  </si>
  <si>
    <t>Lý</t>
  </si>
  <si>
    <t>16002168</t>
  </si>
  <si>
    <t>Thới Văn</t>
  </si>
  <si>
    <t>16001999</t>
  </si>
  <si>
    <t>Phan Minh</t>
  </si>
  <si>
    <t>16001354</t>
  </si>
  <si>
    <t>Nguyễn Thị Ngọc</t>
  </si>
  <si>
    <t>16002031</t>
  </si>
  <si>
    <t>Nguyễn Vũ</t>
  </si>
  <si>
    <t>Trí</t>
  </si>
  <si>
    <t>Vĩ</t>
  </si>
  <si>
    <t>16CĐ-TW1</t>
  </si>
  <si>
    <t>16001940</t>
  </si>
  <si>
    <t>Lan</t>
  </si>
  <si>
    <t>16001740</t>
  </si>
  <si>
    <t>Đỗ Tấn</t>
  </si>
  <si>
    <t>16001206</t>
  </si>
  <si>
    <t>Quý</t>
  </si>
  <si>
    <t>Toàn</t>
  </si>
  <si>
    <t>18005257</t>
  </si>
  <si>
    <t>Bùi Đình</t>
  </si>
  <si>
    <t>18C1-ĐCN1</t>
  </si>
  <si>
    <t>18C1-ĐCN2</t>
  </si>
  <si>
    <t>18002841</t>
  </si>
  <si>
    <t>Thái</t>
  </si>
  <si>
    <t>18002411</t>
  </si>
  <si>
    <t>Đồng Hữu</t>
  </si>
  <si>
    <t>18C1-ĐĐT1</t>
  </si>
  <si>
    <t>18005432</t>
  </si>
  <si>
    <t>18002150</t>
  </si>
  <si>
    <t>18001251</t>
  </si>
  <si>
    <t>Vũ Ngọc Châu</t>
  </si>
  <si>
    <t>18004283</t>
  </si>
  <si>
    <t>Nguyễn Phan Ánh</t>
  </si>
  <si>
    <t>18C1-ĐĐT2</t>
  </si>
  <si>
    <t>18C1-ĐĐT3</t>
  </si>
  <si>
    <t>18004444</t>
  </si>
  <si>
    <t>Nguyễn Thế</t>
  </si>
  <si>
    <t>18004872</t>
  </si>
  <si>
    <t>Lê Hoàng</t>
  </si>
  <si>
    <t>Vĩnh</t>
  </si>
  <si>
    <t>18C1-TĐH2</t>
  </si>
  <si>
    <t>18004016</t>
  </si>
  <si>
    <t>Lê Duy</t>
  </si>
  <si>
    <t>18C1-CNL1</t>
  </si>
  <si>
    <t>18002559</t>
  </si>
  <si>
    <t>Trần Văn Chí</t>
  </si>
  <si>
    <t>18001575</t>
  </si>
  <si>
    <t>Huấn</t>
  </si>
  <si>
    <t>18C1-CCK1</t>
  </si>
  <si>
    <t>18001419</t>
  </si>
  <si>
    <t>Lê Phước</t>
  </si>
  <si>
    <t>Nhã</t>
  </si>
  <si>
    <t>18000328</t>
  </si>
  <si>
    <t>Quí</t>
  </si>
  <si>
    <t>18001395</t>
  </si>
  <si>
    <t>Nguyễn Phước</t>
  </si>
  <si>
    <t>18001425</t>
  </si>
  <si>
    <t>18001265</t>
  </si>
  <si>
    <t>Chung Tấn</t>
  </si>
  <si>
    <t>18000014</t>
  </si>
  <si>
    <t>18000598</t>
  </si>
  <si>
    <t>18001865</t>
  </si>
  <si>
    <t>Đặng Nhựt</t>
  </si>
  <si>
    <t>18002537</t>
  </si>
  <si>
    <t>18C1-CCK2</t>
  </si>
  <si>
    <t>18002149</t>
  </si>
  <si>
    <t>18005574</t>
  </si>
  <si>
    <t>Ngô Thanh Bảo</t>
  </si>
  <si>
    <t>18002838</t>
  </si>
  <si>
    <t>Huỳnh Thái</t>
  </si>
  <si>
    <t>18C1-CCK3</t>
  </si>
  <si>
    <t>18002584</t>
  </si>
  <si>
    <t>18003446</t>
  </si>
  <si>
    <t>Hoàng Ngọc Tuấn</t>
  </si>
  <si>
    <t>18C1-CCK4</t>
  </si>
  <si>
    <t>18003169</t>
  </si>
  <si>
    <t>18003228</t>
  </si>
  <si>
    <t>Đặng Minh</t>
  </si>
  <si>
    <t>18003476</t>
  </si>
  <si>
    <t>18003316</t>
  </si>
  <si>
    <t>18003174</t>
  </si>
  <si>
    <t>Đỗ Thái</t>
  </si>
  <si>
    <t>Tông</t>
  </si>
  <si>
    <t>18003851</t>
  </si>
  <si>
    <t>18C1-CCK5</t>
  </si>
  <si>
    <t>18003773</t>
  </si>
  <si>
    <t>Hồ Hải</t>
  </si>
  <si>
    <t>18003823</t>
  </si>
  <si>
    <t>18003784</t>
  </si>
  <si>
    <t>Nguyễn Phạm Vĩnh</t>
  </si>
  <si>
    <t>Kỳ</t>
  </si>
  <si>
    <t>18003757</t>
  </si>
  <si>
    <t>Nguyễn Quân</t>
  </si>
  <si>
    <t>18003634</t>
  </si>
  <si>
    <t>Thái Hữu</t>
  </si>
  <si>
    <t>18004081</t>
  </si>
  <si>
    <t>Nguyễn Khánh</t>
  </si>
  <si>
    <t>18C1-CCK6</t>
  </si>
  <si>
    <t>18004052</t>
  </si>
  <si>
    <t>18004115</t>
  </si>
  <si>
    <t>Trần Hoàng</t>
  </si>
  <si>
    <t>18004029</t>
  </si>
  <si>
    <t>Hiền</t>
  </si>
  <si>
    <t>18003995</t>
  </si>
  <si>
    <t>Đỗ Nhĩ</t>
  </si>
  <si>
    <t>18003938</t>
  </si>
  <si>
    <t>Dương Vĩ</t>
  </si>
  <si>
    <t>18003967</t>
  </si>
  <si>
    <t>Lê Tấn</t>
  </si>
  <si>
    <t>18003407</t>
  </si>
  <si>
    <t>Trần Lê Tịnh</t>
  </si>
  <si>
    <t>18003987</t>
  </si>
  <si>
    <t>18004162</t>
  </si>
  <si>
    <t>18C1-CCK7</t>
  </si>
  <si>
    <t>18004187</t>
  </si>
  <si>
    <t>18004282</t>
  </si>
  <si>
    <t>Rơ Ông Ha</t>
  </si>
  <si>
    <t>Tinh</t>
  </si>
  <si>
    <t>18004596</t>
  </si>
  <si>
    <t>Huỳnh Khải</t>
  </si>
  <si>
    <t>Định</t>
  </si>
  <si>
    <t>18C1-CCK8</t>
  </si>
  <si>
    <t>18004658</t>
  </si>
  <si>
    <t>Hơn</t>
  </si>
  <si>
    <t>18004620</t>
  </si>
  <si>
    <t>18005074</t>
  </si>
  <si>
    <t>18C1-CCK9</t>
  </si>
  <si>
    <t>18004803</t>
  </si>
  <si>
    <t>Phạm Cao</t>
  </si>
  <si>
    <t>Thăng</t>
  </si>
  <si>
    <t>18004816</t>
  </si>
  <si>
    <t>18000556</t>
  </si>
  <si>
    <t>Tăng Văn</t>
  </si>
  <si>
    <t>Giáp</t>
  </si>
  <si>
    <t>18C1-CTM1</t>
  </si>
  <si>
    <t>18003698</t>
  </si>
  <si>
    <t>18004000</t>
  </si>
  <si>
    <t>Ngô Nguyễn Hoàng</t>
  </si>
  <si>
    <t>18004545</t>
  </si>
  <si>
    <t>Lâm Nhật</t>
  </si>
  <si>
    <t>Rum</t>
  </si>
  <si>
    <t>18002702</t>
  </si>
  <si>
    <t>Kim Minh</t>
  </si>
  <si>
    <t>Tường</t>
  </si>
  <si>
    <t>18004603</t>
  </si>
  <si>
    <t>Liêng Hót Ha</t>
  </si>
  <si>
    <t>Khương</t>
  </si>
  <si>
    <t>18C1-CTM2</t>
  </si>
  <si>
    <t>18005251</t>
  </si>
  <si>
    <t>Phạm Thị Bé</t>
  </si>
  <si>
    <t>Ngoan</t>
  </si>
  <si>
    <t>18005032</t>
  </si>
  <si>
    <t>Đỗ Huỳnh Minh</t>
  </si>
  <si>
    <t>18005477</t>
  </si>
  <si>
    <t>Trần Đăng</t>
  </si>
  <si>
    <t>18005735</t>
  </si>
  <si>
    <t>18C1-CKL1</t>
  </si>
  <si>
    <t>18003928</t>
  </si>
  <si>
    <t>18001576</t>
  </si>
  <si>
    <t>18002068</t>
  </si>
  <si>
    <t>Võ Thanh</t>
  </si>
  <si>
    <t>18C1-BCN1</t>
  </si>
  <si>
    <t>18003922</t>
  </si>
  <si>
    <t>Nguyễn Quan</t>
  </si>
  <si>
    <t>Tỉnh</t>
  </si>
  <si>
    <t>18005262</t>
  </si>
  <si>
    <t>Nguyễn Lương</t>
  </si>
  <si>
    <t>18C1-CNÔ4</t>
  </si>
  <si>
    <t>18001645</t>
  </si>
  <si>
    <t>Trần Thành</t>
  </si>
  <si>
    <t>18001629</t>
  </si>
  <si>
    <t>18001692</t>
  </si>
  <si>
    <t>18C1-CNÔ5</t>
  </si>
  <si>
    <t>18C1-CNÔ6</t>
  </si>
  <si>
    <t>18004667</t>
  </si>
  <si>
    <t>Vũ Xuân</t>
  </si>
  <si>
    <t>18001868</t>
  </si>
  <si>
    <t>Nguyễn Đào Minh</t>
  </si>
  <si>
    <t>Tiền</t>
  </si>
  <si>
    <t>18002257</t>
  </si>
  <si>
    <t>Nguyễn Huy</t>
  </si>
  <si>
    <t>18C1-CNÔ9</t>
  </si>
  <si>
    <t>18C1-CNÔ10</t>
  </si>
  <si>
    <t>18001107</t>
  </si>
  <si>
    <t>Nguyễn Bá Phi</t>
  </si>
  <si>
    <t>18C1-CNÔ12</t>
  </si>
  <si>
    <t>18002684</t>
  </si>
  <si>
    <t>Nguyễn Bảo</t>
  </si>
  <si>
    <t>18003292</t>
  </si>
  <si>
    <t>Mai Thanh</t>
  </si>
  <si>
    <t>18C1-CNÔ16</t>
  </si>
  <si>
    <t>18C1-CNÔ17</t>
  </si>
  <si>
    <t>18003590</t>
  </si>
  <si>
    <t>18005498</t>
  </si>
  <si>
    <t>Phan Đức</t>
  </si>
  <si>
    <t>18C1-CNÔ18</t>
  </si>
  <si>
    <t>18003839</t>
  </si>
  <si>
    <t>Kiều Tấn</t>
  </si>
  <si>
    <t>18C1-CNÔ19</t>
  </si>
  <si>
    <t>18003892</t>
  </si>
  <si>
    <t>18000080</t>
  </si>
  <si>
    <t>Cao Đình</t>
  </si>
  <si>
    <t>18004126</t>
  </si>
  <si>
    <t>Lê Văn Tiến</t>
  </si>
  <si>
    <t>18003525</t>
  </si>
  <si>
    <t>Dương Thị Tuyết</t>
  </si>
  <si>
    <t>Hân</t>
  </si>
  <si>
    <t>18C1-CNM1</t>
  </si>
  <si>
    <t>18005240</t>
  </si>
  <si>
    <t>Phạm Thị Ngọc</t>
  </si>
  <si>
    <t>18002101</t>
  </si>
  <si>
    <t>Nguyễn Thị Thúy</t>
  </si>
  <si>
    <t>18004467</t>
  </si>
  <si>
    <t>Huỳnh Thị Mỹ</t>
  </si>
  <si>
    <t>Lẹ</t>
  </si>
  <si>
    <t>18001545</t>
  </si>
  <si>
    <t>Bùi Thị Bích</t>
  </si>
  <si>
    <t>18004150</t>
  </si>
  <si>
    <t>Lý Thảo</t>
  </si>
  <si>
    <t>18000010</t>
  </si>
  <si>
    <t>Nhớ</t>
  </si>
  <si>
    <t>18004233</t>
  </si>
  <si>
    <t>17001781</t>
  </si>
  <si>
    <t>Phan Thị Hồng</t>
  </si>
  <si>
    <t>18004725</t>
  </si>
  <si>
    <t>Lâm Thị Huyền</t>
  </si>
  <si>
    <t>Trân</t>
  </si>
  <si>
    <t>18004541</t>
  </si>
  <si>
    <t>Tươi</t>
  </si>
  <si>
    <t>18004040</t>
  </si>
  <si>
    <t>Đinh Ngọc</t>
  </si>
  <si>
    <t>18C1-CNM2</t>
  </si>
  <si>
    <t>18002598</t>
  </si>
  <si>
    <t>Đinh Thị</t>
  </si>
  <si>
    <t>18000076</t>
  </si>
  <si>
    <t>18004776</t>
  </si>
  <si>
    <t>Nguyễn Mai</t>
  </si>
  <si>
    <t>Hạ</t>
  </si>
  <si>
    <t>18005078</t>
  </si>
  <si>
    <t>Nguyễn Thị Ánh</t>
  </si>
  <si>
    <t>18002391</t>
  </si>
  <si>
    <t>Phạm Thị Quế</t>
  </si>
  <si>
    <t>18003687</t>
  </si>
  <si>
    <t>Diệp Hoàng</t>
  </si>
  <si>
    <t>18C1-CMT2</t>
  </si>
  <si>
    <t>18C1-TKĐ1</t>
  </si>
  <si>
    <t>18005537</t>
  </si>
  <si>
    <t>Nguyễn Phúc</t>
  </si>
  <si>
    <t>18001735</t>
  </si>
  <si>
    <t>Nguyễn Thị Thùy</t>
  </si>
  <si>
    <t>18004005</t>
  </si>
  <si>
    <t>Đỗ Ngọc Hải</t>
  </si>
  <si>
    <t>18001417</t>
  </si>
  <si>
    <t>Trương Hồ</t>
  </si>
  <si>
    <t>18C1-THU1</t>
  </si>
  <si>
    <t>18001355</t>
  </si>
  <si>
    <t>Trương Trần</t>
  </si>
  <si>
    <t>Đệ</t>
  </si>
  <si>
    <t>18C1-LTM1</t>
  </si>
  <si>
    <t>18002659</t>
  </si>
  <si>
    <t>18005065</t>
  </si>
  <si>
    <t>Nguyễn Phạm Công</t>
  </si>
  <si>
    <t>18C1-LTM2</t>
  </si>
  <si>
    <t>18004528</t>
  </si>
  <si>
    <t>Phạm Quốc</t>
  </si>
  <si>
    <t>18C1-KTD1</t>
  </si>
  <si>
    <t>18005085</t>
  </si>
  <si>
    <t>18005000</t>
  </si>
  <si>
    <t>Lê Tào Tuyết</t>
  </si>
  <si>
    <t>18005339</t>
  </si>
  <si>
    <t>Tạ Thị Thủy</t>
  </si>
  <si>
    <t>18C1-KTD2</t>
  </si>
  <si>
    <t>18002573</t>
  </si>
  <si>
    <t>Đỗ Thị Hồng</t>
  </si>
  <si>
    <t>18003980</t>
  </si>
  <si>
    <t>Phạm Thị Cẩm</t>
  </si>
  <si>
    <t>18003981</t>
  </si>
  <si>
    <t>Võ Thị Mai</t>
  </si>
  <si>
    <t>18005295</t>
  </si>
  <si>
    <t>Hồ Thị Huyền</t>
  </si>
  <si>
    <t>Yên</t>
  </si>
  <si>
    <t>18003977</t>
  </si>
  <si>
    <t>18C1-QTD1</t>
  </si>
  <si>
    <t>18C1-QTD2</t>
  </si>
  <si>
    <t>18004096</t>
  </si>
  <si>
    <t>18005070</t>
  </si>
  <si>
    <t>18000206</t>
  </si>
  <si>
    <t>Trần Thị Thuỳ</t>
  </si>
  <si>
    <t>18004455</t>
  </si>
  <si>
    <t>18C1-NNA1</t>
  </si>
  <si>
    <t>18004712</t>
  </si>
  <si>
    <t>Nguyễn Châu</t>
  </si>
  <si>
    <t>18004812</t>
  </si>
  <si>
    <t>Hoàng Minh</t>
  </si>
  <si>
    <t>CCK1</t>
  </si>
  <si>
    <t>CCK2</t>
  </si>
  <si>
    <t>CCK4</t>
  </si>
  <si>
    <t>CCK6</t>
  </si>
  <si>
    <t>CCC6</t>
  </si>
  <si>
    <t>CCK7</t>
  </si>
  <si>
    <t>CTM1</t>
  </si>
  <si>
    <t>CNÔ9</t>
  </si>
  <si>
    <t>CNÔ15</t>
  </si>
  <si>
    <t>CNM1</t>
  </si>
  <si>
    <t>06 HSG (05 Nữ)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</si>
  <si>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 xml:space="preserve">: </t>
    </r>
    <r>
      <rPr>
        <b/>
        <i/>
        <sz val="12"/>
        <rFont val="Times New Roman"/>
        <family val="1"/>
      </rPr>
      <t>Mười hai triệu bảy trăm năm mươi ngàn đồng</t>
    </r>
    <r>
      <rPr>
        <b/>
        <sz val="12"/>
        <rFont val="Times New Roman"/>
        <family val="1"/>
      </rPr>
      <t>)</t>
    </r>
  </si>
  <si>
    <t>TRƯỞNG PHÒNG CTCT-HSSV</t>
  </si>
  <si>
    <t>03 HSXS, 15 HSG, 26 HSK (16 Nữ)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</si>
  <si>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 xml:space="preserve">: </t>
    </r>
    <r>
      <rPr>
        <b/>
        <i/>
        <sz val="12"/>
        <rFont val="Times New Roman"/>
        <family val="1"/>
      </rPr>
      <t>Bảy mươi mốt triệu tám trăm bảy mươi lăm ngàn đồng</t>
    </r>
    <r>
      <rPr>
        <b/>
        <sz val="12"/>
        <rFont val="Times New Roman"/>
        <family val="1"/>
      </rPr>
      <t>)</t>
    </r>
  </si>
  <si>
    <t>06 SVG, 10 SVK (01 Nữ)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</si>
  <si>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Hai mươi chín triệu hai trăm năm mươi ngàn đồng</t>
    </r>
    <r>
      <rPr>
        <b/>
        <sz val="12"/>
        <rFont val="Times New Roman"/>
        <family val="1"/>
      </rPr>
      <t>)</t>
    </r>
  </si>
  <si>
    <t>02 SVXS, 31 SVG, 23 SVK (41 Nữ)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</si>
  <si>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Một trăm mười ba triệu sáu trăm hai mươi lăm ngàn đồng</t>
    </r>
    <r>
      <rPr>
        <b/>
        <sz val="12"/>
        <rFont val="Times New Roman"/>
        <family val="1"/>
      </rPr>
      <t>)</t>
    </r>
  </si>
  <si>
    <t>01 SVXS, 42 SVG, 36 SVK (29 Nữ)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</si>
  <si>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i/>
        <sz val="12"/>
        <rFont val="Times New Roman"/>
        <family val="1"/>
      </rPr>
      <t xml:space="preserve"> Một trăm năm mươi sáu triệu năm trăm ngàn đồng</t>
    </r>
    <r>
      <rPr>
        <b/>
        <sz val="12"/>
        <rFont val="Times New Roman"/>
        <family val="1"/>
      </rPr>
      <t>)</t>
    </r>
  </si>
  <si>
    <t>(Kèm theo Quyết định số: 1229/QĐ-LTT-CTCT ngày 15 tháng 10 năm 2019
của Trường Cao đẳng Lý Tự Trọng Thành phố Hồ Chí Minh)</t>
  </si>
  <si>
    <t>(Kèm theo Quyết định số: 1231/QĐ-LTT-CTCT ngày 15 tháng 10 năm 2019
của Trường Cao đẳng Lý Tự Trọng Thành phố Hồ Chí Minh)</t>
  </si>
  <si>
    <t>(Kèm theo Quyết định số: 1233/QĐ-LTT-CTCT ngày 15  tháng 10  năm 2019
của Trường Cao đẳng Lý Tự Trọng Thành phố Hồ Chí Minh)</t>
  </si>
  <si>
    <t>(Kèm theo Quyết định số: 1234 /QĐ-LTT-CTCT ngày 15  tháng  10  năm 2019
của Trường Cao đẳng Lý Tự Trọng Thành phố Hồ Chí Minh)</t>
  </si>
  <si>
    <t>(Kèm theo Quyết định số: 1235 /QĐ-LTT-CTCT ngày 15 tháng 8 năm 2019
của Trường Cao đẳng Lý Tự Trọng Thành phố Hồ Chí Minh)</t>
  </si>
  <si>
    <t>Theo dự toán kinh phí của phòng KH-TC - Xét lấy từ cao xuống không đủ điều kiện theo Quyết định</t>
  </si>
  <si>
    <t>Không đủ tín chỉ xét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</si>
</sst>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57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b/>
      <sz val="7"/>
      <color indexed="8"/>
      <name val="Times New Roman"/>
      <family val="1"/>
    </font>
    <font>
      <b/>
      <sz val="8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3.5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9"/>
      <name val="Times New Roman"/>
      <family val="1"/>
    </font>
    <font>
      <sz val="11"/>
      <color indexed="10"/>
      <name val="Times New Roman"/>
      <family val="1"/>
    </font>
    <font>
      <sz val="8"/>
      <color indexed="10"/>
      <name val="Times New Roman"/>
      <family val="1"/>
    </font>
    <font>
      <sz val="10"/>
      <color indexed="10"/>
      <name val="Times New Roman"/>
      <family val="1"/>
    </font>
    <font>
      <sz val="10"/>
      <color theme="1"/>
      <name val="Times New Roman"/>
      <family val="1"/>
    </font>
    <font>
      <sz val="6"/>
      <color indexed="10"/>
      <name val="Times New Roman"/>
      <family val="1"/>
    </font>
    <font>
      <sz val="8"/>
      <color indexed="8"/>
      <name val="Times New Roman"/>
      <family val="1"/>
    </font>
    <font>
      <b/>
      <sz val="6"/>
      <name val="Times New Roman"/>
      <family val="1"/>
    </font>
    <font>
      <sz val="10"/>
      <color indexed="9"/>
      <name val="Times New Roman"/>
      <family val="1"/>
    </font>
    <font>
      <sz val="11"/>
      <color theme="1"/>
      <name val="Times New Roman"/>
      <family val="1"/>
    </font>
    <font>
      <sz val="6"/>
      <color theme="1"/>
      <name val="Times New Roman"/>
      <family val="1"/>
    </font>
    <font>
      <sz val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sz val="8"/>
      <color rgb="FFFF0000"/>
      <name val="Times New Roman"/>
      <family val="1"/>
    </font>
    <font>
      <b/>
      <sz val="11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0" fillId="0" borderId="0"/>
    <xf numFmtId="0" fontId="4" fillId="0" borderId="0"/>
  </cellStyleXfs>
  <cellXfs count="197">
    <xf numFmtId="0" fontId="0" fillId="0" borderId="0" xfId="0"/>
    <xf numFmtId="0" fontId="4" fillId="0" borderId="0" xfId="20"/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Border="1"/>
    <xf numFmtId="0" fontId="11" fillId="0" borderId="0" xfId="0" applyFont="1" applyBorder="1"/>
    <xf numFmtId="0" fontId="16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3" fontId="22" fillId="0" borderId="2" xfId="0" applyNumberFormat="1" applyFont="1" applyBorder="1" applyAlignment="1">
      <alignment vertical="center"/>
    </xf>
    <xf numFmtId="3" fontId="22" fillId="0" borderId="2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31" fillId="0" borderId="3" xfId="0" applyFont="1" applyBorder="1" applyAlignment="1">
      <alignment vertical="center"/>
    </xf>
    <xf numFmtId="0" fontId="31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164" fontId="32" fillId="0" borderId="2" xfId="1" applyNumberFormat="1" applyFont="1" applyBorder="1" applyAlignment="1">
      <alignment vertical="center"/>
    </xf>
    <xf numFmtId="0" fontId="32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64" fontId="32" fillId="0" borderId="6" xfId="1" applyNumberFormat="1" applyFont="1" applyBorder="1" applyAlignment="1">
      <alignment vertical="center"/>
    </xf>
    <xf numFmtId="0" fontId="32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64" fontId="32" fillId="0" borderId="8" xfId="1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34" fillId="0" borderId="9" xfId="0" applyFont="1" applyBorder="1" applyAlignment="1">
      <alignment vertical="center"/>
    </xf>
    <xf numFmtId="0" fontId="34" fillId="0" borderId="2" xfId="0" applyFont="1" applyBorder="1" applyAlignment="1">
      <alignment horizontal="center" vertical="center"/>
    </xf>
    <xf numFmtId="0" fontId="13" fillId="0" borderId="0" xfId="0" applyFont="1"/>
    <xf numFmtId="0" fontId="35" fillId="0" borderId="0" xfId="0" applyFont="1"/>
    <xf numFmtId="0" fontId="21" fillId="0" borderId="0" xfId="0" applyFont="1"/>
    <xf numFmtId="0" fontId="36" fillId="0" borderId="0" xfId="0" applyFont="1"/>
    <xf numFmtId="0" fontId="37" fillId="0" borderId="0" xfId="0" applyFont="1"/>
    <xf numFmtId="0" fontId="38" fillId="0" borderId="0" xfId="0" applyFont="1"/>
    <xf numFmtId="0" fontId="16" fillId="0" borderId="2" xfId="0" applyFont="1" applyBorder="1" applyAlignment="1">
      <alignment horizontal="center"/>
    </xf>
    <xf numFmtId="0" fontId="19" fillId="0" borderId="2" xfId="0" applyFont="1" applyBorder="1"/>
    <xf numFmtId="0" fontId="21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right" vertical="center"/>
    </xf>
    <xf numFmtId="3" fontId="21" fillId="0" borderId="2" xfId="0" applyNumberFormat="1" applyFont="1" applyBorder="1" applyAlignment="1">
      <alignment horizontal="right" vertical="center"/>
    </xf>
    <xf numFmtId="0" fontId="25" fillId="0" borderId="2" xfId="0" applyFont="1" applyBorder="1" applyAlignment="1">
      <alignment horizontal="left" vertical="center"/>
    </xf>
    <xf numFmtId="0" fontId="28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29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0" fontId="40" fillId="0" borderId="0" xfId="0" applyFont="1" applyAlignment="1">
      <alignment horizontal="center"/>
    </xf>
    <xf numFmtId="0" fontId="28" fillId="0" borderId="2" xfId="0" quotePrefix="1" applyFont="1" applyBorder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8" fillId="2" borderId="12" xfId="0" applyFont="1" applyFill="1" applyBorder="1" applyAlignment="1">
      <alignment horizontal="center" vertical="center"/>
    </xf>
    <xf numFmtId="0" fontId="21" fillId="0" borderId="2" xfId="0" quotePrefix="1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42" fillId="0" borderId="2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2" fontId="28" fillId="0" borderId="2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8" fillId="2" borderId="12" xfId="0" applyFont="1" applyFill="1" applyBorder="1" applyAlignment="1">
      <alignment horizontal="left" vertical="center"/>
    </xf>
    <xf numFmtId="0" fontId="45" fillId="2" borderId="12" xfId="0" applyFont="1" applyFill="1" applyBorder="1" applyAlignment="1">
      <alignment horizontal="left" vertical="center"/>
    </xf>
    <xf numFmtId="0" fontId="44" fillId="2" borderId="12" xfId="0" applyFont="1" applyFill="1" applyBorder="1" applyAlignment="1">
      <alignment horizontal="left" vertical="center"/>
    </xf>
    <xf numFmtId="0" fontId="25" fillId="2" borderId="12" xfId="0" applyFont="1" applyFill="1" applyBorder="1" applyAlignment="1">
      <alignment horizontal="left" vertical="center"/>
    </xf>
    <xf numFmtId="0" fontId="28" fillId="0" borderId="12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left" vertical="center"/>
    </xf>
    <xf numFmtId="0" fontId="45" fillId="0" borderId="2" xfId="0" applyFont="1" applyBorder="1" applyAlignment="1">
      <alignment horizontal="left" vertical="center"/>
    </xf>
    <xf numFmtId="0" fontId="45" fillId="2" borderId="2" xfId="0" applyFont="1" applyFill="1" applyBorder="1" applyAlignment="1">
      <alignment horizontal="left" vertical="center"/>
    </xf>
    <xf numFmtId="0" fontId="48" fillId="0" borderId="2" xfId="0" applyFont="1" applyBorder="1" applyAlignment="1">
      <alignment horizontal="center" vertical="center"/>
    </xf>
    <xf numFmtId="0" fontId="50" fillId="2" borderId="12" xfId="0" applyFont="1" applyFill="1" applyBorder="1" applyAlignment="1">
      <alignment horizontal="left" vertical="center"/>
    </xf>
    <xf numFmtId="3" fontId="49" fillId="0" borderId="2" xfId="0" applyNumberFormat="1" applyFont="1" applyBorder="1" applyAlignment="1">
      <alignment horizontal="right" vertical="center"/>
    </xf>
    <xf numFmtId="0" fontId="28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left" vertical="center"/>
    </xf>
    <xf numFmtId="0" fontId="15" fillId="0" borderId="12" xfId="0" applyFont="1" applyBorder="1" applyAlignment="1">
      <alignment vertical="center"/>
    </xf>
    <xf numFmtId="0" fontId="28" fillId="2" borderId="11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42" fillId="0" borderId="12" xfId="0" applyFont="1" applyBorder="1" applyAlignment="1">
      <alignment vertical="center"/>
    </xf>
    <xf numFmtId="0" fontId="42" fillId="0" borderId="12" xfId="0" applyFont="1" applyBorder="1" applyAlignment="1">
      <alignment horizontal="left" vertical="center"/>
    </xf>
    <xf numFmtId="0" fontId="49" fillId="0" borderId="0" xfId="0" applyFont="1" applyAlignment="1">
      <alignment horizontal="center"/>
    </xf>
    <xf numFmtId="0" fontId="44" fillId="2" borderId="2" xfId="0" applyFont="1" applyFill="1" applyBorder="1" applyAlignment="1">
      <alignment horizontal="left" vertical="center"/>
    </xf>
    <xf numFmtId="0" fontId="45" fillId="2" borderId="11" xfId="0" applyFont="1" applyFill="1" applyBorder="1" applyAlignment="1">
      <alignment horizontal="left" vertical="center"/>
    </xf>
    <xf numFmtId="0" fontId="16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49" fillId="0" borderId="0" xfId="0" applyFont="1"/>
    <xf numFmtId="0" fontId="49" fillId="0" borderId="0" xfId="0" applyFont="1" applyBorder="1" applyAlignment="1">
      <alignment horizontal="center"/>
    </xf>
    <xf numFmtId="0" fontId="49" fillId="0" borderId="2" xfId="0" quotePrefix="1" applyFont="1" applyBorder="1" applyAlignment="1">
      <alignment horizontal="center" vertical="center"/>
    </xf>
    <xf numFmtId="3" fontId="21" fillId="4" borderId="2" xfId="0" applyNumberFormat="1" applyFont="1" applyFill="1" applyBorder="1" applyAlignment="1">
      <alignment horizontal="right" vertical="center"/>
    </xf>
    <xf numFmtId="3" fontId="21" fillId="5" borderId="2" xfId="0" applyNumberFormat="1" applyFont="1" applyFill="1" applyBorder="1" applyAlignment="1">
      <alignment horizontal="right" vertical="center"/>
    </xf>
    <xf numFmtId="0" fontId="25" fillId="0" borderId="12" xfId="0" applyFont="1" applyBorder="1" applyAlignment="1">
      <alignment vertical="center"/>
    </xf>
    <xf numFmtId="0" fontId="28" fillId="2" borderId="2" xfId="0" applyFont="1" applyFill="1" applyBorder="1" applyAlignment="1">
      <alignment horizontal="left" vertical="center"/>
    </xf>
    <xf numFmtId="3" fontId="21" fillId="3" borderId="2" xfId="0" applyNumberFormat="1" applyFont="1" applyFill="1" applyBorder="1" applyAlignment="1">
      <alignment horizontal="right" vertical="center"/>
    </xf>
    <xf numFmtId="0" fontId="25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left" vertical="center"/>
    </xf>
    <xf numFmtId="0" fontId="28" fillId="0" borderId="2" xfId="0" applyFont="1" applyBorder="1" applyAlignment="1">
      <alignment vertical="center"/>
    </xf>
    <xf numFmtId="0" fontId="47" fillId="0" borderId="2" xfId="0" applyFont="1" applyBorder="1" applyAlignment="1">
      <alignment vertical="center"/>
    </xf>
    <xf numFmtId="0" fontId="28" fillId="0" borderId="12" xfId="0" applyFont="1" applyBorder="1" applyAlignment="1">
      <alignment horizontal="left" vertical="center"/>
    </xf>
    <xf numFmtId="0" fontId="25" fillId="2" borderId="2" xfId="0" applyFont="1" applyFill="1" applyBorder="1" applyAlignment="1">
      <alignment horizontal="left" vertical="center" wrapText="1"/>
    </xf>
    <xf numFmtId="0" fontId="46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42" fillId="0" borderId="2" xfId="0" applyFont="1" applyBorder="1" applyAlignment="1">
      <alignment horizontal="center" vertical="center"/>
    </xf>
    <xf numFmtId="3" fontId="21" fillId="6" borderId="2" xfId="0" applyNumberFormat="1" applyFont="1" applyFill="1" applyBorder="1" applyAlignment="1">
      <alignment horizontal="right" vertical="center"/>
    </xf>
    <xf numFmtId="0" fontId="51" fillId="0" borderId="12" xfId="0" applyFont="1" applyBorder="1" applyAlignment="1">
      <alignment vertical="center"/>
    </xf>
    <xf numFmtId="0" fontId="51" fillId="0" borderId="2" xfId="0" applyFont="1" applyBorder="1" applyAlignment="1">
      <alignment vertical="center"/>
    </xf>
    <xf numFmtId="0" fontId="43" fillId="0" borderId="2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43" fillId="0" borderId="2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4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3" fontId="52" fillId="2" borderId="2" xfId="0" applyNumberFormat="1" applyFont="1" applyFill="1" applyBorder="1" applyAlignment="1">
      <alignment horizontal="right" vertical="center"/>
    </xf>
    <xf numFmtId="3" fontId="14" fillId="0" borderId="12" xfId="0" applyNumberFormat="1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3" fontId="52" fillId="0" borderId="2" xfId="0" applyNumberFormat="1" applyFont="1" applyBorder="1" applyAlignment="1">
      <alignment vertical="center"/>
    </xf>
    <xf numFmtId="0" fontId="45" fillId="0" borderId="12" xfId="0" applyFont="1" applyBorder="1" applyAlignment="1">
      <alignment horizontal="left" vertical="center"/>
    </xf>
    <xf numFmtId="0" fontId="50" fillId="0" borderId="12" xfId="0" applyFont="1" applyBorder="1" applyAlignment="1">
      <alignment horizontal="left" vertical="center"/>
    </xf>
    <xf numFmtId="0" fontId="50" fillId="2" borderId="2" xfId="0" applyFont="1" applyFill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43" fillId="2" borderId="12" xfId="0" applyFont="1" applyFill="1" applyBorder="1" applyAlignment="1">
      <alignment horizontal="left" vertical="center"/>
    </xf>
    <xf numFmtId="0" fontId="24" fillId="0" borderId="11" xfId="0" applyFont="1" applyBorder="1" applyAlignment="1">
      <alignment horizontal="center" vertical="center"/>
    </xf>
    <xf numFmtId="0" fontId="43" fillId="2" borderId="12" xfId="0" quotePrefix="1" applyFont="1" applyFill="1" applyBorder="1" applyAlignment="1">
      <alignment horizontal="left" vertical="center"/>
    </xf>
    <xf numFmtId="0" fontId="45" fillId="2" borderId="12" xfId="0" applyFont="1" applyFill="1" applyBorder="1" applyAlignment="1">
      <alignment horizontal="left" vertical="center" wrapText="1"/>
    </xf>
    <xf numFmtId="0" fontId="50" fillId="0" borderId="2" xfId="0" applyFont="1" applyBorder="1" applyAlignment="1">
      <alignment horizontal="left" vertical="center"/>
    </xf>
    <xf numFmtId="0" fontId="25" fillId="0" borderId="11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3" fontId="52" fillId="2" borderId="12" xfId="0" applyNumberFormat="1" applyFont="1" applyFill="1" applyBorder="1" applyAlignment="1">
      <alignment horizontal="right" vertical="center"/>
    </xf>
    <xf numFmtId="3" fontId="53" fillId="0" borderId="2" xfId="0" applyNumberFormat="1" applyFont="1" applyBorder="1" applyAlignment="1">
      <alignment horizontal="right" vertical="center"/>
    </xf>
    <xf numFmtId="3" fontId="54" fillId="0" borderId="12" xfId="0" applyNumberFormat="1" applyFont="1" applyBorder="1" applyAlignment="1">
      <alignment vertical="center"/>
    </xf>
    <xf numFmtId="0" fontId="16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3" fontId="55" fillId="0" borderId="2" xfId="0" applyNumberFormat="1" applyFont="1" applyBorder="1" applyAlignment="1">
      <alignment vertical="center"/>
    </xf>
    <xf numFmtId="3" fontId="45" fillId="2" borderId="2" xfId="0" applyNumberFormat="1" applyFont="1" applyFill="1" applyBorder="1" applyAlignment="1">
      <alignment horizontal="left" vertical="center"/>
    </xf>
    <xf numFmtId="3" fontId="43" fillId="2" borderId="2" xfId="0" applyNumberFormat="1" applyFont="1" applyFill="1" applyBorder="1" applyAlignment="1">
      <alignment horizontal="right" vertical="center"/>
    </xf>
    <xf numFmtId="0" fontId="4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0" fillId="0" borderId="0" xfId="0" quotePrefix="1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quotePrefix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49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2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56" fillId="0" borderId="0" xfId="0" applyFont="1" applyAlignment="1">
      <alignment horizontal="center"/>
    </xf>
  </cellXfs>
  <cellStyles count="21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68"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47625</xdr:rowOff>
    </xdr:from>
    <xdr:to>
      <xdr:col>3</xdr:col>
      <xdr:colOff>123825</xdr:colOff>
      <xdr:row>3</xdr:row>
      <xdr:rowOff>47625</xdr:rowOff>
    </xdr:to>
    <xdr:sp macro="" textlink="">
      <xdr:nvSpPr>
        <xdr:cNvPr id="12289" name="Line 1"/>
        <xdr:cNvSpPr>
          <a:spLocks noChangeShapeType="1"/>
        </xdr:cNvSpPr>
      </xdr:nvSpPr>
      <xdr:spPr bwMode="auto">
        <a:xfrm>
          <a:off x="1257300" y="733425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295275</xdr:colOff>
      <xdr:row>1</xdr:row>
      <xdr:rowOff>209550</xdr:rowOff>
    </xdr:from>
    <xdr:to>
      <xdr:col>9</xdr:col>
      <xdr:colOff>333375</xdr:colOff>
      <xdr:row>1</xdr:row>
      <xdr:rowOff>209550</xdr:rowOff>
    </xdr:to>
    <xdr:sp macro="" textlink="">
      <xdr:nvSpPr>
        <xdr:cNvPr id="12290" name="Line 2"/>
        <xdr:cNvSpPr>
          <a:spLocks noChangeShapeType="1"/>
        </xdr:cNvSpPr>
      </xdr:nvSpPr>
      <xdr:spPr bwMode="auto">
        <a:xfrm>
          <a:off x="4391025" y="4381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47625</xdr:rowOff>
    </xdr:from>
    <xdr:to>
      <xdr:col>2</xdr:col>
      <xdr:colOff>1249680</xdr:colOff>
      <xdr:row>3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2382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381000</xdr:colOff>
      <xdr:row>2</xdr:row>
      <xdr:rowOff>0</xdr:rowOff>
    </xdr:from>
    <xdr:to>
      <xdr:col>9</xdr:col>
      <xdr:colOff>419100</xdr:colOff>
      <xdr:row>2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4610100" y="4191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3</xdr:row>
      <xdr:rowOff>47625</xdr:rowOff>
    </xdr:from>
    <xdr:to>
      <xdr:col>3</xdr:col>
      <xdr:colOff>104775</xdr:colOff>
      <xdr:row>3</xdr:row>
      <xdr:rowOff>47625</xdr:rowOff>
    </xdr:to>
    <xdr:sp macro="" textlink="">
      <xdr:nvSpPr>
        <xdr:cNvPr id="6149" name="Line 5"/>
        <xdr:cNvSpPr>
          <a:spLocks noChangeShapeType="1"/>
        </xdr:cNvSpPr>
      </xdr:nvSpPr>
      <xdr:spPr bwMode="auto">
        <a:xfrm>
          <a:off x="1238250" y="733425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219075</xdr:rowOff>
    </xdr:from>
    <xdr:to>
      <xdr:col>9</xdr:col>
      <xdr:colOff>381000</xdr:colOff>
      <xdr:row>1</xdr:row>
      <xdr:rowOff>219075</xdr:rowOff>
    </xdr:to>
    <xdr:sp macro="" textlink="">
      <xdr:nvSpPr>
        <xdr:cNvPr id="6150" name="Line 6"/>
        <xdr:cNvSpPr>
          <a:spLocks noChangeShapeType="1"/>
        </xdr:cNvSpPr>
      </xdr:nvSpPr>
      <xdr:spPr bwMode="auto">
        <a:xfrm>
          <a:off x="4400550" y="447675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125730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209550</xdr:rowOff>
    </xdr:from>
    <xdr:to>
      <xdr:col>9</xdr:col>
      <xdr:colOff>381000</xdr:colOff>
      <xdr:row>1</xdr:row>
      <xdr:rowOff>209550</xdr:rowOff>
    </xdr:to>
    <xdr:sp macro="" textlink="">
      <xdr:nvSpPr>
        <xdr:cNvPr id="3085" name="Line 13"/>
        <xdr:cNvSpPr>
          <a:spLocks noChangeShapeType="1"/>
        </xdr:cNvSpPr>
      </xdr:nvSpPr>
      <xdr:spPr bwMode="auto">
        <a:xfrm>
          <a:off x="4400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25730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209550</xdr:rowOff>
    </xdr:from>
    <xdr:to>
      <xdr:col>9</xdr:col>
      <xdr:colOff>381000</xdr:colOff>
      <xdr:row>1</xdr:row>
      <xdr:rowOff>209550</xdr:rowOff>
    </xdr:to>
    <xdr:sp macro="" textlink="">
      <xdr:nvSpPr>
        <xdr:cNvPr id="5" name="Line 13"/>
        <xdr:cNvSpPr>
          <a:spLocks noChangeShapeType="1"/>
        </xdr:cNvSpPr>
      </xdr:nvSpPr>
      <xdr:spPr bwMode="auto">
        <a:xfrm>
          <a:off x="44005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topLeftCell="A24" zoomScaleNormal="100" workbookViewId="0">
      <selection activeCell="A36" sqref="A36:J36"/>
    </sheetView>
  </sheetViews>
  <sheetFormatPr defaultRowHeight="15"/>
  <cols>
    <col min="1" max="1" width="4.625" style="2" customWidth="1"/>
    <col min="2" max="2" width="8.625" style="2" customWidth="1"/>
    <col min="3" max="3" width="15.625" style="2" customWidth="1"/>
    <col min="4" max="4" width="6.625" style="2" bestFit="1" customWidth="1"/>
    <col min="5" max="5" width="11.625" style="2" customWidth="1"/>
    <col min="6" max="7" width="6.625" style="2" customWidth="1"/>
    <col min="8" max="8" width="7.625" style="2" customWidth="1"/>
    <col min="9" max="9" width="11.625" style="15" customWidth="1"/>
    <col min="10" max="10" width="15.625" style="2" customWidth="1"/>
    <col min="11" max="11" width="3.625" style="15" customWidth="1"/>
    <col min="12" max="16384" width="9" style="2"/>
  </cols>
  <sheetData>
    <row r="1" spans="1:11" ht="18" customHeight="1">
      <c r="A1" s="170" t="s">
        <v>62</v>
      </c>
      <c r="B1" s="170"/>
      <c r="C1" s="170"/>
      <c r="D1" s="170"/>
      <c r="E1" s="170"/>
      <c r="F1" s="160" t="s">
        <v>4</v>
      </c>
      <c r="G1" s="160"/>
      <c r="H1" s="160"/>
      <c r="I1" s="160"/>
      <c r="J1" s="160"/>
    </row>
    <row r="2" spans="1:11" ht="18" customHeight="1">
      <c r="A2" s="160" t="s">
        <v>71</v>
      </c>
      <c r="B2" s="160"/>
      <c r="C2" s="160"/>
      <c r="D2" s="160"/>
      <c r="E2" s="160"/>
      <c r="F2" s="169" t="s">
        <v>5</v>
      </c>
      <c r="G2" s="169"/>
      <c r="H2" s="169"/>
      <c r="I2" s="169"/>
      <c r="J2" s="169"/>
    </row>
    <row r="3" spans="1:11" ht="18" customHeight="1">
      <c r="A3" s="160" t="s">
        <v>72</v>
      </c>
      <c r="B3" s="160"/>
      <c r="C3" s="160"/>
      <c r="D3" s="160"/>
      <c r="E3" s="160"/>
      <c r="F3" s="161"/>
      <c r="G3" s="161"/>
      <c r="H3" s="162"/>
      <c r="I3" s="162"/>
      <c r="J3" s="162"/>
    </row>
    <row r="4" spans="1:11" s="23" customFormat="1" ht="18" customHeight="1">
      <c r="A4" s="163"/>
      <c r="B4" s="163"/>
      <c r="C4" s="164"/>
      <c r="D4" s="164"/>
      <c r="E4" s="164"/>
      <c r="K4" s="24"/>
    </row>
    <row r="5" spans="1:11" ht="50.1" customHeight="1">
      <c r="A5" s="165" t="s">
        <v>80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</row>
    <row r="6" spans="1:11" s="8" customFormat="1" ht="24.95" customHeight="1">
      <c r="A6" s="174" t="s">
        <v>73</v>
      </c>
      <c r="B6" s="174"/>
      <c r="C6" s="174"/>
      <c r="D6" s="174"/>
      <c r="E6" s="174"/>
      <c r="F6" s="174"/>
      <c r="G6" s="174"/>
      <c r="H6" s="174"/>
      <c r="I6" s="174"/>
      <c r="J6" s="174"/>
      <c r="K6" s="21"/>
    </row>
    <row r="7" spans="1:11" ht="35.1" customHeight="1">
      <c r="A7" s="175" t="s">
        <v>897</v>
      </c>
      <c r="B7" s="175"/>
      <c r="C7" s="176"/>
      <c r="D7" s="176"/>
      <c r="E7" s="176"/>
      <c r="F7" s="176"/>
      <c r="G7" s="176"/>
      <c r="H7" s="176"/>
      <c r="I7" s="176"/>
      <c r="J7" s="176"/>
      <c r="K7" s="176"/>
    </row>
    <row r="8" spans="1:11" s="8" customFormat="1" ht="15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21"/>
    </row>
    <row r="9" spans="1:11" s="8" customFormat="1" ht="35.1" customHeight="1">
      <c r="A9" s="3" t="s">
        <v>0</v>
      </c>
      <c r="B9" s="3" t="s">
        <v>52</v>
      </c>
      <c r="C9" s="159" t="s">
        <v>6</v>
      </c>
      <c r="D9" s="159"/>
      <c r="E9" s="4" t="s">
        <v>7</v>
      </c>
      <c r="F9" s="25" t="s">
        <v>13</v>
      </c>
      <c r="G9" s="5" t="s">
        <v>1</v>
      </c>
      <c r="H9" s="3" t="s">
        <v>8</v>
      </c>
      <c r="I9" s="5" t="s">
        <v>10</v>
      </c>
      <c r="J9" s="5" t="s">
        <v>9</v>
      </c>
      <c r="K9" s="5" t="s">
        <v>12</v>
      </c>
    </row>
    <row r="10" spans="1:11" s="8" customFormat="1" ht="24.95" customHeight="1">
      <c r="A10" s="6">
        <v>1</v>
      </c>
      <c r="B10" s="58" t="s">
        <v>262</v>
      </c>
      <c r="C10" s="59" t="s">
        <v>263</v>
      </c>
      <c r="D10" s="66" t="s">
        <v>176</v>
      </c>
      <c r="E10" s="60" t="s">
        <v>264</v>
      </c>
      <c r="F10" s="77">
        <v>8.4</v>
      </c>
      <c r="G10" s="52">
        <v>80</v>
      </c>
      <c r="H10" s="49" t="str">
        <f t="shared" ref="H10" si="0">IF(AND(F10&gt;=9,G10&gt;=90),"500.000",IF(AND(F10&gt;=8,G10&gt;=80),"425.000",IF(AND(F10&gt;=7,G10&gt;=70),"250.000"," ")))</f>
        <v>425.000</v>
      </c>
      <c r="I10" s="121">
        <f t="shared" ref="I10" si="1">H10*5</f>
        <v>2125000</v>
      </c>
      <c r="J10" s="6"/>
      <c r="K10" s="48"/>
    </row>
    <row r="11" spans="1:11" s="8" customFormat="1" ht="24.95" customHeight="1">
      <c r="A11" s="6">
        <v>2</v>
      </c>
      <c r="B11" s="58" t="s">
        <v>270</v>
      </c>
      <c r="C11" s="59" t="s">
        <v>271</v>
      </c>
      <c r="D11" s="66" t="s">
        <v>272</v>
      </c>
      <c r="E11" s="60" t="s">
        <v>273</v>
      </c>
      <c r="F11" s="77">
        <v>9</v>
      </c>
      <c r="G11" s="52">
        <v>80</v>
      </c>
      <c r="H11" s="49" t="str">
        <f t="shared" ref="H11:H15" si="2">IF(AND(F11&gt;=9,G11&gt;=90),"500.000",IF(AND(F11&gt;=8,G11&gt;=80),"425.000",IF(AND(F11&gt;=7,G11&gt;=70),"250.000"," ")))</f>
        <v>425.000</v>
      </c>
      <c r="I11" s="121">
        <f t="shared" ref="I11:I15" si="3">H11*5</f>
        <v>2125000</v>
      </c>
      <c r="J11" s="6"/>
      <c r="K11" s="69" t="s">
        <v>65</v>
      </c>
    </row>
    <row r="12" spans="1:11" s="8" customFormat="1" ht="24.95" customHeight="1">
      <c r="A12" s="6">
        <v>3</v>
      </c>
      <c r="B12" s="58" t="s">
        <v>274</v>
      </c>
      <c r="C12" s="59" t="s">
        <v>275</v>
      </c>
      <c r="D12" s="66" t="s">
        <v>223</v>
      </c>
      <c r="E12" s="60" t="s">
        <v>273</v>
      </c>
      <c r="F12" s="77">
        <v>9.1999999999999993</v>
      </c>
      <c r="G12" s="52">
        <v>80</v>
      </c>
      <c r="H12" s="49" t="str">
        <f t="shared" si="2"/>
        <v>425.000</v>
      </c>
      <c r="I12" s="121">
        <f t="shared" si="3"/>
        <v>2125000</v>
      </c>
      <c r="J12" s="6"/>
      <c r="K12" s="69" t="s">
        <v>65</v>
      </c>
    </row>
    <row r="13" spans="1:11" s="8" customFormat="1" ht="24.95" customHeight="1">
      <c r="A13" s="6">
        <v>4</v>
      </c>
      <c r="B13" s="58" t="s">
        <v>276</v>
      </c>
      <c r="C13" s="59" t="s">
        <v>277</v>
      </c>
      <c r="D13" s="66" t="s">
        <v>278</v>
      </c>
      <c r="E13" s="60" t="s">
        <v>273</v>
      </c>
      <c r="F13" s="77">
        <v>8.9</v>
      </c>
      <c r="G13" s="52">
        <v>81</v>
      </c>
      <c r="H13" s="49" t="str">
        <f t="shared" si="2"/>
        <v>425.000</v>
      </c>
      <c r="I13" s="121">
        <f t="shared" si="3"/>
        <v>2125000</v>
      </c>
      <c r="J13" s="6"/>
      <c r="K13" s="69" t="s">
        <v>65</v>
      </c>
    </row>
    <row r="14" spans="1:11" s="8" customFormat="1" ht="24.95" customHeight="1">
      <c r="A14" s="6">
        <v>5</v>
      </c>
      <c r="B14" s="58" t="s">
        <v>284</v>
      </c>
      <c r="C14" s="59" t="s">
        <v>285</v>
      </c>
      <c r="D14" s="66" t="s">
        <v>286</v>
      </c>
      <c r="E14" s="60" t="s">
        <v>279</v>
      </c>
      <c r="F14" s="77">
        <v>9.1</v>
      </c>
      <c r="G14" s="52">
        <v>81</v>
      </c>
      <c r="H14" s="49" t="str">
        <f t="shared" si="2"/>
        <v>425.000</v>
      </c>
      <c r="I14" s="121">
        <f t="shared" si="3"/>
        <v>2125000</v>
      </c>
      <c r="J14" s="6"/>
      <c r="K14" s="69" t="s">
        <v>65</v>
      </c>
    </row>
    <row r="15" spans="1:11" s="8" customFormat="1" ht="24.95" customHeight="1">
      <c r="A15" s="6">
        <v>6</v>
      </c>
      <c r="B15" s="58" t="s">
        <v>287</v>
      </c>
      <c r="C15" s="59" t="s">
        <v>288</v>
      </c>
      <c r="D15" s="66" t="s">
        <v>278</v>
      </c>
      <c r="E15" s="60" t="s">
        <v>279</v>
      </c>
      <c r="F15" s="77">
        <v>8.6</v>
      </c>
      <c r="G15" s="52">
        <v>80</v>
      </c>
      <c r="H15" s="49" t="str">
        <f t="shared" si="2"/>
        <v>425.000</v>
      </c>
      <c r="I15" s="121">
        <f t="shared" si="3"/>
        <v>2125000</v>
      </c>
      <c r="J15" s="151"/>
      <c r="K15" s="69" t="s">
        <v>65</v>
      </c>
    </row>
    <row r="16" spans="1:11" s="8" customFormat="1" ht="30" customHeight="1">
      <c r="A16" s="177" t="s">
        <v>3</v>
      </c>
      <c r="B16" s="177"/>
      <c r="C16" s="177"/>
      <c r="D16" s="9">
        <f>A15</f>
        <v>6</v>
      </c>
      <c r="E16" s="178" t="s">
        <v>886</v>
      </c>
      <c r="F16" s="179"/>
      <c r="G16" s="179"/>
      <c r="H16" s="180"/>
      <c r="I16" s="20">
        <f>SUM(I10:I15)</f>
        <v>12750000</v>
      </c>
      <c r="J16" s="38"/>
      <c r="K16" s="83">
        <f>COUNTIF(K10:K15,"Nữ")</f>
        <v>5</v>
      </c>
    </row>
    <row r="17" spans="1:11" ht="30" customHeight="1">
      <c r="A17" s="171" t="s">
        <v>887</v>
      </c>
      <c r="B17" s="172"/>
      <c r="C17" s="172"/>
      <c r="D17" s="172"/>
      <c r="E17" s="172"/>
      <c r="F17" s="172"/>
      <c r="G17" s="172"/>
      <c r="H17" s="172"/>
      <c r="I17" s="172"/>
      <c r="J17" s="173"/>
      <c r="K17" s="17"/>
    </row>
    <row r="18" spans="1:11" ht="20.100000000000001" customHeight="1">
      <c r="A18" s="12"/>
      <c r="B18" s="12"/>
      <c r="C18" s="12"/>
      <c r="D18" s="12"/>
      <c r="E18" s="12"/>
      <c r="F18" s="12"/>
      <c r="G18" s="12"/>
      <c r="H18" s="12"/>
      <c r="I18" s="16"/>
      <c r="J18" s="12"/>
      <c r="K18" s="14"/>
    </row>
    <row r="19" spans="1:11" s="8" customFormat="1" ht="20.100000000000001" customHeight="1">
      <c r="A19" s="167" t="s">
        <v>888</v>
      </c>
      <c r="B19" s="167"/>
      <c r="C19" s="167"/>
      <c r="D19" s="167"/>
      <c r="E19" s="167" t="s">
        <v>63</v>
      </c>
      <c r="F19" s="167"/>
      <c r="G19" s="167"/>
      <c r="H19" s="167"/>
      <c r="I19" s="167" t="s">
        <v>39</v>
      </c>
      <c r="J19" s="167"/>
      <c r="K19" s="22"/>
    </row>
    <row r="20" spans="1:11" ht="20.100000000000001" customHeight="1">
      <c r="K20" s="14"/>
    </row>
    <row r="21" spans="1:11" s="104" customFormat="1" ht="20.100000000000001" customHeight="1">
      <c r="A21" s="168" t="s">
        <v>51</v>
      </c>
      <c r="B21" s="168"/>
      <c r="C21" s="168"/>
      <c r="D21" s="168"/>
      <c r="E21" s="168" t="s">
        <v>51</v>
      </c>
      <c r="F21" s="168"/>
      <c r="G21" s="168"/>
      <c r="H21" s="168"/>
      <c r="I21" s="168" t="s">
        <v>51</v>
      </c>
      <c r="J21" s="168"/>
      <c r="K21" s="105"/>
    </row>
    <row r="22" spans="1:11" ht="20.100000000000001" customHeight="1">
      <c r="K22" s="14"/>
    </row>
    <row r="23" spans="1:11" ht="20.100000000000001" customHeight="1">
      <c r="K23" s="14"/>
    </row>
    <row r="24" spans="1:11" ht="20.100000000000001" customHeight="1">
      <c r="A24" s="169" t="s">
        <v>76</v>
      </c>
      <c r="B24" s="169"/>
      <c r="C24" s="169"/>
      <c r="D24" s="169"/>
      <c r="E24" s="169" t="s">
        <v>64</v>
      </c>
      <c r="F24" s="169"/>
      <c r="G24" s="169"/>
      <c r="H24" s="169"/>
      <c r="I24" s="169" t="s">
        <v>60</v>
      </c>
      <c r="J24" s="169"/>
      <c r="K24" s="14"/>
    </row>
    <row r="25" spans="1:11" ht="20.100000000000001" customHeight="1"/>
    <row r="26" spans="1:11" ht="20.100000000000001" customHeight="1"/>
    <row r="27" spans="1:11" ht="20.100000000000001" customHeight="1"/>
    <row r="28" spans="1:11" ht="20.100000000000001" customHeight="1"/>
    <row r="29" spans="1:11" ht="20.100000000000001" customHeight="1"/>
    <row r="30" spans="1:11" ht="20.100000000000001" customHeight="1"/>
    <row r="31" spans="1:11" ht="20.100000000000001" customHeight="1"/>
    <row r="32" spans="1:11" ht="20.100000000000001" customHeight="1"/>
    <row r="33" spans="1:11" ht="20.100000000000001" customHeight="1"/>
    <row r="34" spans="1:11" ht="20.100000000000001" customHeight="1"/>
    <row r="35" spans="1:11" ht="20.100000000000001" customHeight="1"/>
    <row r="36" spans="1:11" ht="30" customHeight="1">
      <c r="A36" s="196" t="s">
        <v>902</v>
      </c>
      <c r="B36" s="196"/>
      <c r="C36" s="196"/>
      <c r="D36" s="196"/>
      <c r="E36" s="196"/>
      <c r="F36" s="196"/>
      <c r="G36" s="196"/>
      <c r="H36" s="196"/>
      <c r="I36" s="196"/>
      <c r="J36" s="196"/>
    </row>
    <row r="37" spans="1:11" ht="20.100000000000001" customHeight="1"/>
    <row r="38" spans="1:11" s="8" customFormat="1" ht="35.1" customHeight="1">
      <c r="A38" s="154" t="s">
        <v>0</v>
      </c>
      <c r="B38" s="154" t="s">
        <v>52</v>
      </c>
      <c r="C38" s="159" t="s">
        <v>6</v>
      </c>
      <c r="D38" s="159"/>
      <c r="E38" s="4" t="s">
        <v>7</v>
      </c>
      <c r="F38" s="25" t="s">
        <v>13</v>
      </c>
      <c r="G38" s="5" t="s">
        <v>1</v>
      </c>
      <c r="H38" s="154" t="s">
        <v>8</v>
      </c>
      <c r="I38" s="5" t="s">
        <v>10</v>
      </c>
      <c r="J38" s="5" t="s">
        <v>9</v>
      </c>
      <c r="K38" s="5" t="s">
        <v>12</v>
      </c>
    </row>
    <row r="39" spans="1:11" s="8" customFormat="1" ht="24.95" customHeight="1">
      <c r="A39" s="6">
        <v>1</v>
      </c>
      <c r="B39" s="58" t="s">
        <v>267</v>
      </c>
      <c r="C39" s="59" t="s">
        <v>268</v>
      </c>
      <c r="D39" s="66" t="s">
        <v>269</v>
      </c>
      <c r="E39" s="60" t="s">
        <v>264</v>
      </c>
      <c r="F39" s="77">
        <v>8.1</v>
      </c>
      <c r="G39" s="52">
        <v>79</v>
      </c>
      <c r="H39" s="49"/>
      <c r="I39" s="111"/>
      <c r="J39" s="6"/>
      <c r="K39" s="112"/>
    </row>
    <row r="40" spans="1:11" s="8" customFormat="1" ht="24.95" customHeight="1">
      <c r="A40" s="6">
        <v>2</v>
      </c>
      <c r="B40" s="58" t="s">
        <v>265</v>
      </c>
      <c r="C40" s="59" t="s">
        <v>266</v>
      </c>
      <c r="D40" s="66" t="s">
        <v>106</v>
      </c>
      <c r="E40" s="60" t="s">
        <v>264</v>
      </c>
      <c r="F40" s="77">
        <v>8</v>
      </c>
      <c r="G40" s="52">
        <v>78</v>
      </c>
      <c r="H40" s="49"/>
      <c r="I40" s="111"/>
      <c r="J40" s="6"/>
      <c r="K40" s="69"/>
    </row>
    <row r="41" spans="1:11" s="8" customFormat="1" ht="24.95" customHeight="1">
      <c r="A41" s="6">
        <v>3</v>
      </c>
      <c r="B41" s="58" t="s">
        <v>280</v>
      </c>
      <c r="C41" s="59" t="s">
        <v>281</v>
      </c>
      <c r="D41" s="66" t="s">
        <v>282</v>
      </c>
      <c r="E41" s="60" t="s">
        <v>279</v>
      </c>
      <c r="F41" s="77">
        <v>7.7</v>
      </c>
      <c r="G41" s="52">
        <v>74</v>
      </c>
      <c r="H41" s="49"/>
      <c r="I41" s="50"/>
      <c r="J41" s="6"/>
      <c r="K41" s="69" t="s">
        <v>65</v>
      </c>
    </row>
    <row r="42" spans="1:11" ht="20.100000000000001" customHeight="1"/>
    <row r="43" spans="1:11" ht="20.100000000000001" customHeight="1"/>
    <row r="44" spans="1:11" ht="20.100000000000001" customHeight="1"/>
    <row r="45" spans="1:11" ht="20.100000000000001" customHeight="1"/>
    <row r="46" spans="1:11" ht="20.100000000000001" customHeight="1"/>
    <row r="47" spans="1:11" ht="20.100000000000001" customHeight="1"/>
    <row r="48" spans="1:11" ht="20.100000000000001" customHeight="1"/>
    <row r="49" ht="20.100000000000001" customHeight="1"/>
  </sheetData>
  <sortState ref="A16:K22">
    <sortCondition descending="1" ref="F16:F22"/>
  </sortState>
  <mergeCells count="25">
    <mergeCell ref="A16:C16"/>
    <mergeCell ref="E16:H16"/>
    <mergeCell ref="A1:E1"/>
    <mergeCell ref="F1:J1"/>
    <mergeCell ref="A2:E2"/>
    <mergeCell ref="F2:J2"/>
    <mergeCell ref="A3:E3"/>
    <mergeCell ref="F3:J3"/>
    <mergeCell ref="A4:E4"/>
    <mergeCell ref="A5:K5"/>
    <mergeCell ref="A6:J6"/>
    <mergeCell ref="A7:K7"/>
    <mergeCell ref="C9:D9"/>
    <mergeCell ref="C38:D38"/>
    <mergeCell ref="A24:D24"/>
    <mergeCell ref="E24:H24"/>
    <mergeCell ref="I24:J24"/>
    <mergeCell ref="A17:J17"/>
    <mergeCell ref="A19:D19"/>
    <mergeCell ref="E19:H19"/>
    <mergeCell ref="I19:J19"/>
    <mergeCell ref="A21:D21"/>
    <mergeCell ref="E21:H21"/>
    <mergeCell ref="I21:J21"/>
    <mergeCell ref="A36:J36"/>
  </mergeCells>
  <phoneticPr fontId="3" type="noConversion"/>
  <conditionalFormatting sqref="F10:F15 F39:F41">
    <cfRule type="cellIs" dxfId="67" priority="10" stopIfTrue="1" operator="lessThan">
      <formula>3</formula>
    </cfRule>
    <cfRule type="cellIs" dxfId="66" priority="11" stopIfTrue="1" operator="lessThan">
      <formula>5</formula>
    </cfRule>
    <cfRule type="cellIs" dxfId="65" priority="12" stopIfTrue="1" operator="notBetween">
      <formula>7</formula>
      <formula>"&lt;7"</formula>
    </cfRule>
  </conditionalFormatting>
  <conditionalFormatting sqref="G10:G15 G39:G41">
    <cfRule type="cellIs" dxfId="64" priority="7" stopIfTrue="1" operator="lessThan">
      <formula>30</formula>
    </cfRule>
    <cfRule type="cellIs" dxfId="63" priority="8" stopIfTrue="1" operator="lessThan">
      <formula>50</formula>
    </cfRule>
    <cfRule type="cellIs" dxfId="62" priority="9" stopIfTrue="1" operator="notBetween">
      <formula>70</formula>
      <formula>"&lt;70"</formula>
    </cfRule>
  </conditionalFormatting>
  <pageMargins left="0.75" right="0.25" top="0.5" bottom="0.5" header="0" footer="0.25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view="pageBreakPreview" zoomScaleNormal="100" workbookViewId="0">
      <selection activeCell="A81" sqref="A81:XFD83"/>
    </sheetView>
  </sheetViews>
  <sheetFormatPr defaultRowHeight="15"/>
  <cols>
    <col min="1" max="1" width="4.625" style="2" customWidth="1"/>
    <col min="2" max="2" width="9.625" style="2" customWidth="1"/>
    <col min="3" max="3" width="17.375" style="2" bestFit="1" customWidth="1"/>
    <col min="4" max="4" width="6.625" style="2" bestFit="1" customWidth="1"/>
    <col min="5" max="5" width="10.625" style="2" customWidth="1"/>
    <col min="6" max="7" width="6.625" style="2" customWidth="1"/>
    <col min="8" max="8" width="7.625" style="2" customWidth="1"/>
    <col min="9" max="9" width="12.625" style="15" customWidth="1"/>
    <col min="10" max="10" width="16.625" style="2" customWidth="1"/>
    <col min="11" max="11" width="8.375" style="2" hidden="1" customWidth="1"/>
    <col min="12" max="12" width="3.625" style="15" customWidth="1"/>
    <col min="13" max="16384" width="9" style="2"/>
  </cols>
  <sheetData>
    <row r="1" spans="1:15" ht="17.100000000000001" customHeight="1">
      <c r="A1" s="170" t="s">
        <v>62</v>
      </c>
      <c r="B1" s="170"/>
      <c r="C1" s="170"/>
      <c r="D1" s="170"/>
      <c r="E1" s="170"/>
      <c r="F1" s="160" t="s">
        <v>4</v>
      </c>
      <c r="G1" s="160"/>
      <c r="H1" s="160"/>
      <c r="I1" s="160"/>
      <c r="J1" s="160"/>
      <c r="K1" s="160"/>
    </row>
    <row r="2" spans="1:15" ht="17.100000000000001" customHeight="1">
      <c r="A2" s="160" t="s">
        <v>71</v>
      </c>
      <c r="B2" s="160"/>
      <c r="C2" s="160"/>
      <c r="D2" s="160"/>
      <c r="E2" s="160"/>
      <c r="F2" s="169" t="s">
        <v>5</v>
      </c>
      <c r="G2" s="169"/>
      <c r="H2" s="169"/>
      <c r="I2" s="169"/>
      <c r="J2" s="169"/>
      <c r="K2" s="169"/>
    </row>
    <row r="3" spans="1:15" ht="17.100000000000001" customHeight="1">
      <c r="A3" s="160" t="s">
        <v>72</v>
      </c>
      <c r="B3" s="160"/>
      <c r="C3" s="160"/>
      <c r="D3" s="160"/>
      <c r="E3" s="160"/>
      <c r="F3" s="161"/>
      <c r="G3" s="161"/>
      <c r="H3" s="162"/>
      <c r="I3" s="162"/>
      <c r="J3" s="162"/>
      <c r="K3" s="162"/>
    </row>
    <row r="4" spans="1:15" s="23" customFormat="1" ht="17.100000000000001" customHeight="1">
      <c r="A4" s="163"/>
      <c r="B4" s="163"/>
      <c r="C4" s="164"/>
      <c r="D4" s="164"/>
      <c r="E4" s="164"/>
      <c r="L4" s="24"/>
    </row>
    <row r="5" spans="1:15" ht="50.1" customHeight="1">
      <c r="A5" s="165" t="s">
        <v>80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</row>
    <row r="6" spans="1:15" s="8" customFormat="1" ht="24.95" customHeight="1">
      <c r="A6" s="174" t="s">
        <v>77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21"/>
    </row>
    <row r="7" spans="1:15" ht="35.1" customHeight="1">
      <c r="A7" s="175" t="s">
        <v>898</v>
      </c>
      <c r="B7" s="175"/>
      <c r="C7" s="176"/>
      <c r="D7" s="176"/>
      <c r="E7" s="176"/>
      <c r="F7" s="176"/>
      <c r="G7" s="176"/>
      <c r="H7" s="176"/>
      <c r="I7" s="176"/>
      <c r="J7" s="176"/>
      <c r="K7" s="176"/>
      <c r="L7" s="13"/>
    </row>
    <row r="8" spans="1:15" s="8" customFormat="1" ht="15" customHeigh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21"/>
    </row>
    <row r="9" spans="1:15" s="8" customFormat="1" ht="30" customHeight="1">
      <c r="A9" s="74" t="s">
        <v>0</v>
      </c>
      <c r="B9" s="74" t="s">
        <v>52</v>
      </c>
      <c r="C9" s="159" t="s">
        <v>6</v>
      </c>
      <c r="D9" s="159"/>
      <c r="E9" s="4" t="s">
        <v>7</v>
      </c>
      <c r="F9" s="25" t="s">
        <v>13</v>
      </c>
      <c r="G9" s="5" t="s">
        <v>1</v>
      </c>
      <c r="H9" s="74" t="s">
        <v>8</v>
      </c>
      <c r="I9" s="5" t="s">
        <v>10</v>
      </c>
      <c r="J9" s="5" t="s">
        <v>9</v>
      </c>
      <c r="K9" s="74" t="s">
        <v>2</v>
      </c>
      <c r="L9" s="5" t="s">
        <v>12</v>
      </c>
    </row>
    <row r="10" spans="1:15" s="8" customFormat="1" ht="20.100000000000001" customHeight="1">
      <c r="A10" s="6">
        <v>1</v>
      </c>
      <c r="B10" s="61" t="s">
        <v>117</v>
      </c>
      <c r="C10" s="62" t="s">
        <v>118</v>
      </c>
      <c r="D10" s="63" t="s">
        <v>90</v>
      </c>
      <c r="E10" s="60" t="s">
        <v>119</v>
      </c>
      <c r="F10" s="64">
        <v>9.59</v>
      </c>
      <c r="G10" s="64">
        <v>94</v>
      </c>
      <c r="H10" s="49" t="str">
        <f t="shared" ref="H10:H12" si="0">IF(AND(F10&gt;=9,G10&gt;=90),"500.000",IF(AND(F10&gt;=8,G10&gt;=80),"425.000",IF(AND(F10&gt;=7,G10&gt;=70),"250.000"," ")))</f>
        <v>500.000</v>
      </c>
      <c r="I10" s="107">
        <f t="shared" ref="I10:I12" si="1">H10*5</f>
        <v>2500000</v>
      </c>
      <c r="J10" s="100"/>
      <c r="K10" s="101"/>
      <c r="L10" s="55"/>
    </row>
    <row r="11" spans="1:15" s="8" customFormat="1" ht="20.100000000000001" customHeight="1">
      <c r="A11" s="6">
        <v>2</v>
      </c>
      <c r="B11" s="61" t="s">
        <v>120</v>
      </c>
      <c r="C11" s="62" t="s">
        <v>121</v>
      </c>
      <c r="D11" s="63" t="s">
        <v>122</v>
      </c>
      <c r="E11" s="60" t="s">
        <v>123</v>
      </c>
      <c r="F11" s="64">
        <v>9.49</v>
      </c>
      <c r="G11" s="64">
        <v>96</v>
      </c>
      <c r="H11" s="49" t="str">
        <f t="shared" si="0"/>
        <v>500.000</v>
      </c>
      <c r="I11" s="107">
        <f t="shared" si="1"/>
        <v>2500000</v>
      </c>
      <c r="J11" s="79"/>
      <c r="K11" s="55"/>
      <c r="L11" s="52"/>
    </row>
    <row r="12" spans="1:15" s="8" customFormat="1" ht="20.100000000000001" customHeight="1">
      <c r="A12" s="6">
        <v>3</v>
      </c>
      <c r="B12" s="61" t="s">
        <v>124</v>
      </c>
      <c r="C12" s="62" t="s">
        <v>125</v>
      </c>
      <c r="D12" s="63" t="s">
        <v>90</v>
      </c>
      <c r="E12" s="60" t="s">
        <v>123</v>
      </c>
      <c r="F12" s="64">
        <v>9.01</v>
      </c>
      <c r="G12" s="64">
        <v>93</v>
      </c>
      <c r="H12" s="49" t="str">
        <f t="shared" si="0"/>
        <v>500.000</v>
      </c>
      <c r="I12" s="107">
        <f t="shared" si="1"/>
        <v>2500000</v>
      </c>
      <c r="J12" s="80"/>
      <c r="K12" s="90"/>
      <c r="L12" s="48"/>
    </row>
    <row r="13" spans="1:15" s="8" customFormat="1" ht="20.100000000000001" customHeight="1">
      <c r="A13" s="6">
        <v>4</v>
      </c>
      <c r="B13" s="61" t="s">
        <v>169</v>
      </c>
      <c r="C13" s="62" t="s">
        <v>170</v>
      </c>
      <c r="D13" s="63" t="s">
        <v>171</v>
      </c>
      <c r="E13" s="60" t="s">
        <v>168</v>
      </c>
      <c r="F13" s="64">
        <v>9.2200000000000006</v>
      </c>
      <c r="G13" s="64">
        <v>86</v>
      </c>
      <c r="H13" s="49" t="str">
        <f t="shared" ref="H13:H43" si="2">IF(AND(F13&gt;=9,G13&gt;=90),"500.000",IF(AND(F13&gt;=8,G13&gt;=80),"425.000",IF(AND(F13&gt;=7,G13&gt;=70),"250.000"," ")))</f>
        <v>425.000</v>
      </c>
      <c r="I13" s="108">
        <f t="shared" ref="I13:I43" si="3">H13*5</f>
        <v>2125000</v>
      </c>
      <c r="J13" s="86"/>
      <c r="K13" s="90"/>
      <c r="L13" s="95" t="s">
        <v>65</v>
      </c>
      <c r="O13" s="8">
        <v>1</v>
      </c>
    </row>
    <row r="14" spans="1:15" s="8" customFormat="1" ht="20.100000000000001" customHeight="1">
      <c r="A14" s="6">
        <v>5</v>
      </c>
      <c r="B14" s="61" t="s">
        <v>166</v>
      </c>
      <c r="C14" s="62" t="s">
        <v>167</v>
      </c>
      <c r="D14" s="63" t="s">
        <v>142</v>
      </c>
      <c r="E14" s="60" t="s">
        <v>168</v>
      </c>
      <c r="F14" s="64">
        <v>9.11</v>
      </c>
      <c r="G14" s="64">
        <v>86</v>
      </c>
      <c r="H14" s="49" t="str">
        <f t="shared" si="2"/>
        <v>425.000</v>
      </c>
      <c r="I14" s="108">
        <f t="shared" si="3"/>
        <v>2125000</v>
      </c>
      <c r="J14" s="86"/>
      <c r="K14" s="55" t="s">
        <v>65</v>
      </c>
      <c r="L14" s="95"/>
      <c r="O14" s="8">
        <v>2</v>
      </c>
    </row>
    <row r="15" spans="1:15" s="8" customFormat="1" ht="20.100000000000001" customHeight="1">
      <c r="A15" s="6">
        <v>6</v>
      </c>
      <c r="B15" s="61" t="s">
        <v>126</v>
      </c>
      <c r="C15" s="62" t="s">
        <v>127</v>
      </c>
      <c r="D15" s="63" t="s">
        <v>128</v>
      </c>
      <c r="E15" s="60" t="s">
        <v>129</v>
      </c>
      <c r="F15" s="64">
        <v>9.0500000000000007</v>
      </c>
      <c r="G15" s="64">
        <v>85</v>
      </c>
      <c r="H15" s="49" t="str">
        <f t="shared" si="2"/>
        <v>425.000</v>
      </c>
      <c r="I15" s="108">
        <f t="shared" si="3"/>
        <v>2125000</v>
      </c>
      <c r="J15" s="81"/>
      <c r="K15" s="55"/>
      <c r="L15" s="101"/>
      <c r="O15" s="8">
        <v>3</v>
      </c>
    </row>
    <row r="16" spans="1:15" s="8" customFormat="1" ht="20.100000000000001" customHeight="1">
      <c r="A16" s="6">
        <v>7</v>
      </c>
      <c r="B16" s="61" t="s">
        <v>151</v>
      </c>
      <c r="C16" s="62" t="s">
        <v>152</v>
      </c>
      <c r="D16" s="63" t="s">
        <v>153</v>
      </c>
      <c r="E16" s="60" t="s">
        <v>154</v>
      </c>
      <c r="F16" s="64">
        <v>8.9499999999999993</v>
      </c>
      <c r="G16" s="64">
        <v>100</v>
      </c>
      <c r="H16" s="49" t="str">
        <f t="shared" si="2"/>
        <v>425.000</v>
      </c>
      <c r="I16" s="108">
        <f t="shared" si="3"/>
        <v>2125000</v>
      </c>
      <c r="J16" s="82"/>
      <c r="K16" s="55" t="s">
        <v>65</v>
      </c>
      <c r="L16" s="90"/>
      <c r="O16" s="8">
        <v>4</v>
      </c>
    </row>
    <row r="17" spans="1:15" s="8" customFormat="1" ht="20.100000000000001" customHeight="1">
      <c r="A17" s="6">
        <v>8</v>
      </c>
      <c r="B17" s="61" t="s">
        <v>137</v>
      </c>
      <c r="C17" s="62" t="s">
        <v>138</v>
      </c>
      <c r="D17" s="63" t="s">
        <v>139</v>
      </c>
      <c r="E17" s="60" t="s">
        <v>129</v>
      </c>
      <c r="F17" s="64">
        <v>8.66</v>
      </c>
      <c r="G17" s="64">
        <v>87</v>
      </c>
      <c r="H17" s="49" t="str">
        <f t="shared" si="2"/>
        <v>425.000</v>
      </c>
      <c r="I17" s="108">
        <f t="shared" si="3"/>
        <v>2125000</v>
      </c>
      <c r="J17" s="81"/>
      <c r="K17" s="52"/>
      <c r="L17" s="68"/>
      <c r="O17" s="8">
        <v>5</v>
      </c>
    </row>
    <row r="18" spans="1:15" s="8" customFormat="1" ht="20.100000000000001" customHeight="1">
      <c r="A18" s="6">
        <v>9</v>
      </c>
      <c r="B18" s="61" t="s">
        <v>140</v>
      </c>
      <c r="C18" s="62" t="s">
        <v>141</v>
      </c>
      <c r="D18" s="63" t="s">
        <v>142</v>
      </c>
      <c r="E18" s="60" t="s">
        <v>123</v>
      </c>
      <c r="F18" s="64">
        <v>8.4700000000000006</v>
      </c>
      <c r="G18" s="64">
        <v>86</v>
      </c>
      <c r="H18" s="49" t="str">
        <f t="shared" si="2"/>
        <v>425.000</v>
      </c>
      <c r="I18" s="108">
        <f t="shared" si="3"/>
        <v>2125000</v>
      </c>
      <c r="J18" s="80"/>
      <c r="K18" s="68"/>
      <c r="L18" s="52"/>
      <c r="O18" s="8">
        <v>6</v>
      </c>
    </row>
    <row r="19" spans="1:15" s="8" customFormat="1" ht="20.100000000000001" customHeight="1">
      <c r="A19" s="6">
        <v>10</v>
      </c>
      <c r="B19" s="61" t="s">
        <v>149</v>
      </c>
      <c r="C19" s="62" t="s">
        <v>150</v>
      </c>
      <c r="D19" s="63" t="s">
        <v>111</v>
      </c>
      <c r="E19" s="60" t="s">
        <v>123</v>
      </c>
      <c r="F19" s="64">
        <v>8.41</v>
      </c>
      <c r="G19" s="64">
        <v>89</v>
      </c>
      <c r="H19" s="49" t="str">
        <f t="shared" si="2"/>
        <v>425.000</v>
      </c>
      <c r="I19" s="108">
        <f t="shared" si="3"/>
        <v>2125000</v>
      </c>
      <c r="J19" s="80"/>
      <c r="K19" s="68" t="s">
        <v>65</v>
      </c>
      <c r="L19" s="69"/>
      <c r="O19" s="8">
        <v>7</v>
      </c>
    </row>
    <row r="20" spans="1:15" s="8" customFormat="1" ht="20.100000000000001" customHeight="1">
      <c r="A20" s="6">
        <v>11</v>
      </c>
      <c r="B20" s="61" t="s">
        <v>161</v>
      </c>
      <c r="C20" s="62" t="s">
        <v>162</v>
      </c>
      <c r="D20" s="63" t="s">
        <v>163</v>
      </c>
      <c r="E20" s="60" t="s">
        <v>133</v>
      </c>
      <c r="F20" s="64">
        <v>8.32</v>
      </c>
      <c r="G20" s="64">
        <v>84</v>
      </c>
      <c r="H20" s="49" t="str">
        <f t="shared" si="2"/>
        <v>425.000</v>
      </c>
      <c r="I20" s="108">
        <f t="shared" si="3"/>
        <v>2125000</v>
      </c>
      <c r="J20" s="51"/>
      <c r="K20" s="68" t="s">
        <v>65</v>
      </c>
      <c r="L20" s="60" t="s">
        <v>65</v>
      </c>
      <c r="O20" s="8">
        <v>8</v>
      </c>
    </row>
    <row r="21" spans="1:15" s="8" customFormat="1" ht="20.100000000000001" customHeight="1">
      <c r="A21" s="6">
        <v>12</v>
      </c>
      <c r="B21" s="61" t="s">
        <v>164</v>
      </c>
      <c r="C21" s="62" t="s">
        <v>165</v>
      </c>
      <c r="D21" s="63" t="s">
        <v>86</v>
      </c>
      <c r="E21" s="60" t="s">
        <v>133</v>
      </c>
      <c r="F21" s="64">
        <v>8.27</v>
      </c>
      <c r="G21" s="64">
        <v>82</v>
      </c>
      <c r="H21" s="49" t="str">
        <f t="shared" si="2"/>
        <v>425.000</v>
      </c>
      <c r="I21" s="108">
        <f t="shared" si="3"/>
        <v>2125000</v>
      </c>
      <c r="J21" s="110"/>
      <c r="K21" s="68" t="s">
        <v>65</v>
      </c>
      <c r="L21" s="52"/>
      <c r="O21" s="8">
        <v>9</v>
      </c>
    </row>
    <row r="22" spans="1:15" s="8" customFormat="1" ht="20.100000000000001" customHeight="1">
      <c r="A22" s="6">
        <v>13</v>
      </c>
      <c r="B22" s="61" t="s">
        <v>158</v>
      </c>
      <c r="C22" s="62" t="s">
        <v>159</v>
      </c>
      <c r="D22" s="63" t="s">
        <v>160</v>
      </c>
      <c r="E22" s="60" t="s">
        <v>119</v>
      </c>
      <c r="F22" s="64">
        <v>8.23</v>
      </c>
      <c r="G22" s="64">
        <v>85</v>
      </c>
      <c r="H22" s="49" t="str">
        <f t="shared" si="2"/>
        <v>425.000</v>
      </c>
      <c r="I22" s="108">
        <f t="shared" si="3"/>
        <v>2125000</v>
      </c>
      <c r="J22" s="81"/>
      <c r="K22" s="69" t="s">
        <v>65</v>
      </c>
      <c r="L22" s="94" t="s">
        <v>65</v>
      </c>
      <c r="O22" s="8">
        <v>10</v>
      </c>
    </row>
    <row r="23" spans="1:15" s="8" customFormat="1" ht="20.100000000000001" customHeight="1">
      <c r="A23" s="6">
        <v>14</v>
      </c>
      <c r="B23" s="61" t="s">
        <v>130</v>
      </c>
      <c r="C23" s="62" t="s">
        <v>131</v>
      </c>
      <c r="D23" s="63" t="s">
        <v>132</v>
      </c>
      <c r="E23" s="60" t="s">
        <v>133</v>
      </c>
      <c r="F23" s="65">
        <v>8.1999999999999993</v>
      </c>
      <c r="G23" s="64">
        <v>85</v>
      </c>
      <c r="H23" s="49" t="str">
        <f t="shared" si="2"/>
        <v>425.000</v>
      </c>
      <c r="I23" s="108">
        <f t="shared" si="3"/>
        <v>2125000</v>
      </c>
      <c r="J23" s="109"/>
      <c r="K23" s="68"/>
      <c r="L23" s="60" t="s">
        <v>65</v>
      </c>
      <c r="O23" s="8">
        <v>11</v>
      </c>
    </row>
    <row r="24" spans="1:15" s="8" customFormat="1" ht="20.100000000000001" customHeight="1">
      <c r="A24" s="6">
        <v>15</v>
      </c>
      <c r="B24" s="61" t="s">
        <v>134</v>
      </c>
      <c r="C24" s="62" t="s">
        <v>135</v>
      </c>
      <c r="D24" s="63" t="s">
        <v>128</v>
      </c>
      <c r="E24" s="60" t="s">
        <v>136</v>
      </c>
      <c r="F24" s="64">
        <v>8.18</v>
      </c>
      <c r="G24" s="64">
        <v>82</v>
      </c>
      <c r="H24" s="49" t="str">
        <f t="shared" si="2"/>
        <v>425.000</v>
      </c>
      <c r="I24" s="108">
        <f t="shared" si="3"/>
        <v>2125000</v>
      </c>
      <c r="J24" s="81"/>
      <c r="K24" s="69" t="s">
        <v>65</v>
      </c>
      <c r="L24" s="95"/>
      <c r="O24" s="8">
        <v>12</v>
      </c>
    </row>
    <row r="25" spans="1:15" s="8" customFormat="1" ht="20.100000000000001" customHeight="1">
      <c r="A25" s="6">
        <v>16</v>
      </c>
      <c r="B25" s="61" t="s">
        <v>143</v>
      </c>
      <c r="C25" s="62" t="s">
        <v>144</v>
      </c>
      <c r="D25" s="63" t="s">
        <v>145</v>
      </c>
      <c r="E25" s="60" t="s">
        <v>123</v>
      </c>
      <c r="F25" s="64">
        <v>8.14</v>
      </c>
      <c r="G25" s="64">
        <v>83</v>
      </c>
      <c r="H25" s="49" t="str">
        <f t="shared" si="2"/>
        <v>425.000</v>
      </c>
      <c r="I25" s="108">
        <f t="shared" si="3"/>
        <v>2125000</v>
      </c>
      <c r="J25" s="80"/>
      <c r="K25" s="95" t="s">
        <v>65</v>
      </c>
      <c r="L25" s="48"/>
      <c r="O25" s="8">
        <v>13</v>
      </c>
    </row>
    <row r="26" spans="1:15" s="8" customFormat="1" ht="20.100000000000001" customHeight="1">
      <c r="A26" s="6">
        <v>17</v>
      </c>
      <c r="B26" s="61" t="s">
        <v>155</v>
      </c>
      <c r="C26" s="62" t="s">
        <v>156</v>
      </c>
      <c r="D26" s="63" t="s">
        <v>157</v>
      </c>
      <c r="E26" s="60" t="s">
        <v>119</v>
      </c>
      <c r="F26" s="64">
        <v>8.14</v>
      </c>
      <c r="G26" s="64">
        <v>86</v>
      </c>
      <c r="H26" s="49" t="str">
        <f t="shared" si="2"/>
        <v>425.000</v>
      </c>
      <c r="I26" s="108">
        <f t="shared" si="3"/>
        <v>2125000</v>
      </c>
      <c r="J26" s="81"/>
      <c r="K26" s="55"/>
      <c r="L26" s="55"/>
      <c r="O26" s="8">
        <v>14</v>
      </c>
    </row>
    <row r="27" spans="1:15" s="8" customFormat="1" ht="20.100000000000001" customHeight="1">
      <c r="A27" s="6">
        <v>18</v>
      </c>
      <c r="B27" s="61" t="s">
        <v>146</v>
      </c>
      <c r="C27" s="62" t="s">
        <v>147</v>
      </c>
      <c r="D27" s="63" t="s">
        <v>148</v>
      </c>
      <c r="E27" s="60" t="s">
        <v>123</v>
      </c>
      <c r="F27" s="64">
        <v>8.1199999999999992</v>
      </c>
      <c r="G27" s="64">
        <v>80</v>
      </c>
      <c r="H27" s="49" t="str">
        <f t="shared" si="2"/>
        <v>425.000</v>
      </c>
      <c r="I27" s="108">
        <f t="shared" si="3"/>
        <v>2125000</v>
      </c>
      <c r="J27" s="133"/>
      <c r="K27" s="55" t="s">
        <v>65</v>
      </c>
      <c r="L27" s="90"/>
      <c r="O27" s="8">
        <v>15</v>
      </c>
    </row>
    <row r="28" spans="1:15" s="8" customFormat="1" ht="20.100000000000001" customHeight="1">
      <c r="A28" s="6">
        <v>19</v>
      </c>
      <c r="B28" s="61" t="s">
        <v>194</v>
      </c>
      <c r="C28" s="62" t="s">
        <v>195</v>
      </c>
      <c r="D28" s="63" t="s">
        <v>186</v>
      </c>
      <c r="E28" s="60" t="s">
        <v>193</v>
      </c>
      <c r="F28" s="64">
        <v>8.9600000000000009</v>
      </c>
      <c r="G28" s="64">
        <v>70</v>
      </c>
      <c r="H28" s="49" t="str">
        <f t="shared" si="2"/>
        <v>250.000</v>
      </c>
      <c r="I28" s="50">
        <f t="shared" si="3"/>
        <v>1250000</v>
      </c>
      <c r="J28" s="81"/>
      <c r="K28" s="52"/>
      <c r="L28" s="68" t="s">
        <v>65</v>
      </c>
      <c r="O28" s="8">
        <v>1</v>
      </c>
    </row>
    <row r="29" spans="1:15" s="8" customFormat="1" ht="20.100000000000001" customHeight="1">
      <c r="A29" s="6">
        <v>20</v>
      </c>
      <c r="B29" s="61" t="s">
        <v>258</v>
      </c>
      <c r="C29" s="62" t="s">
        <v>259</v>
      </c>
      <c r="D29" s="63" t="s">
        <v>104</v>
      </c>
      <c r="E29" s="60" t="s">
        <v>257</v>
      </c>
      <c r="F29" s="64">
        <v>8.94</v>
      </c>
      <c r="G29" s="64">
        <v>70</v>
      </c>
      <c r="H29" s="49" t="str">
        <f t="shared" si="2"/>
        <v>250.000</v>
      </c>
      <c r="I29" s="50">
        <f t="shared" si="3"/>
        <v>1250000</v>
      </c>
      <c r="J29" s="92"/>
      <c r="K29" s="68" t="s">
        <v>65</v>
      </c>
      <c r="L29" s="95" t="s">
        <v>65</v>
      </c>
      <c r="O29" s="8">
        <v>2</v>
      </c>
    </row>
    <row r="30" spans="1:15" s="8" customFormat="1" ht="20.100000000000001" customHeight="1">
      <c r="A30" s="6">
        <v>21</v>
      </c>
      <c r="B30" s="61" t="s">
        <v>260</v>
      </c>
      <c r="C30" s="62" t="s">
        <v>261</v>
      </c>
      <c r="D30" s="63" t="s">
        <v>104</v>
      </c>
      <c r="E30" s="60" t="s">
        <v>257</v>
      </c>
      <c r="F30" s="64">
        <v>8.7799999999999994</v>
      </c>
      <c r="G30" s="64">
        <v>70</v>
      </c>
      <c r="H30" s="49" t="str">
        <f t="shared" si="2"/>
        <v>250.000</v>
      </c>
      <c r="I30" s="50">
        <f t="shared" si="3"/>
        <v>1250000</v>
      </c>
      <c r="J30" s="79"/>
      <c r="K30" s="55" t="s">
        <v>65</v>
      </c>
      <c r="L30" s="55" t="s">
        <v>65</v>
      </c>
      <c r="O30" s="8">
        <v>3</v>
      </c>
    </row>
    <row r="31" spans="1:15" s="8" customFormat="1" ht="20.100000000000001" customHeight="1">
      <c r="A31" s="6">
        <v>22</v>
      </c>
      <c r="B31" s="61" t="s">
        <v>187</v>
      </c>
      <c r="C31" s="62" t="s">
        <v>188</v>
      </c>
      <c r="D31" s="63" t="s">
        <v>189</v>
      </c>
      <c r="E31" s="60" t="s">
        <v>168</v>
      </c>
      <c r="F31" s="64">
        <v>8.74</v>
      </c>
      <c r="G31" s="64">
        <v>78</v>
      </c>
      <c r="H31" s="49" t="str">
        <f t="shared" si="2"/>
        <v>250.000</v>
      </c>
      <c r="I31" s="50">
        <f t="shared" si="3"/>
        <v>1250000</v>
      </c>
      <c r="J31" s="80"/>
      <c r="K31" s="90"/>
      <c r="L31" s="55" t="s">
        <v>65</v>
      </c>
      <c r="O31" s="8">
        <v>4</v>
      </c>
    </row>
    <row r="32" spans="1:15" s="8" customFormat="1" ht="20.100000000000001" customHeight="1">
      <c r="A32" s="6">
        <v>23</v>
      </c>
      <c r="B32" s="61" t="s">
        <v>178</v>
      </c>
      <c r="C32" s="62" t="s">
        <v>179</v>
      </c>
      <c r="D32" s="63" t="s">
        <v>180</v>
      </c>
      <c r="E32" s="60" t="s">
        <v>181</v>
      </c>
      <c r="F32" s="64">
        <v>8.74</v>
      </c>
      <c r="G32" s="64">
        <v>71</v>
      </c>
      <c r="H32" s="49" t="str">
        <f t="shared" si="2"/>
        <v>250.000</v>
      </c>
      <c r="I32" s="50">
        <f t="shared" si="3"/>
        <v>1250000</v>
      </c>
      <c r="J32" s="79"/>
      <c r="K32" s="95" t="s">
        <v>65</v>
      </c>
      <c r="L32" s="69" t="s">
        <v>65</v>
      </c>
      <c r="O32" s="8">
        <v>5</v>
      </c>
    </row>
    <row r="33" spans="1:15" s="8" customFormat="1" ht="20.100000000000001" customHeight="1">
      <c r="A33" s="6">
        <v>24</v>
      </c>
      <c r="B33" s="61" t="s">
        <v>254</v>
      </c>
      <c r="C33" s="62" t="s">
        <v>255</v>
      </c>
      <c r="D33" s="63" t="s">
        <v>160</v>
      </c>
      <c r="E33" s="60" t="s">
        <v>168</v>
      </c>
      <c r="F33" s="64">
        <v>8.73</v>
      </c>
      <c r="G33" s="64">
        <v>79</v>
      </c>
      <c r="H33" s="49" t="str">
        <f t="shared" si="2"/>
        <v>250.000</v>
      </c>
      <c r="I33" s="50">
        <f t="shared" si="3"/>
        <v>1250000</v>
      </c>
      <c r="J33" s="81"/>
      <c r="K33" s="83"/>
      <c r="L33" s="55" t="s">
        <v>65</v>
      </c>
      <c r="O33" s="8">
        <v>6</v>
      </c>
    </row>
    <row r="34" spans="1:15" s="8" customFormat="1" ht="20.100000000000001" customHeight="1">
      <c r="A34" s="6">
        <v>25</v>
      </c>
      <c r="B34" s="61" t="s">
        <v>183</v>
      </c>
      <c r="C34" s="62" t="s">
        <v>184</v>
      </c>
      <c r="D34" s="63" t="s">
        <v>185</v>
      </c>
      <c r="E34" s="60" t="s">
        <v>168</v>
      </c>
      <c r="F34" s="64">
        <v>8.7200000000000006</v>
      </c>
      <c r="G34" s="64">
        <v>73</v>
      </c>
      <c r="H34" s="49" t="str">
        <f t="shared" si="2"/>
        <v>250.000</v>
      </c>
      <c r="I34" s="50">
        <f t="shared" si="3"/>
        <v>1250000</v>
      </c>
      <c r="J34" s="80"/>
      <c r="K34" s="91"/>
      <c r="L34" s="68" t="s">
        <v>65</v>
      </c>
      <c r="O34" s="8">
        <v>7</v>
      </c>
    </row>
    <row r="35" spans="1:15" s="8" customFormat="1" ht="20.100000000000001" customHeight="1">
      <c r="A35" s="6">
        <v>26</v>
      </c>
      <c r="B35" s="61" t="s">
        <v>218</v>
      </c>
      <c r="C35" s="62" t="s">
        <v>219</v>
      </c>
      <c r="D35" s="63" t="s">
        <v>220</v>
      </c>
      <c r="E35" s="60" t="s">
        <v>217</v>
      </c>
      <c r="F35" s="64">
        <v>8.7100000000000009</v>
      </c>
      <c r="G35" s="64">
        <v>70</v>
      </c>
      <c r="H35" s="49" t="str">
        <f t="shared" si="2"/>
        <v>250.000</v>
      </c>
      <c r="I35" s="50">
        <f t="shared" si="3"/>
        <v>1250000</v>
      </c>
      <c r="J35" s="80"/>
      <c r="K35" s="96"/>
      <c r="L35" s="95" t="s">
        <v>65</v>
      </c>
      <c r="O35" s="8">
        <v>8</v>
      </c>
    </row>
    <row r="36" spans="1:15" s="8" customFormat="1" ht="20.100000000000001" customHeight="1">
      <c r="A36" s="6">
        <v>27</v>
      </c>
      <c r="B36" s="61" t="s">
        <v>247</v>
      </c>
      <c r="C36" s="62" t="s">
        <v>248</v>
      </c>
      <c r="D36" s="63" t="s">
        <v>148</v>
      </c>
      <c r="E36" s="60" t="s">
        <v>133</v>
      </c>
      <c r="F36" s="64">
        <v>8.69</v>
      </c>
      <c r="G36" s="64">
        <v>78</v>
      </c>
      <c r="H36" s="49" t="str">
        <f t="shared" si="2"/>
        <v>250.000</v>
      </c>
      <c r="I36" s="50">
        <f t="shared" si="3"/>
        <v>1250000</v>
      </c>
      <c r="J36" s="79"/>
      <c r="K36" s="55"/>
      <c r="L36" s="90"/>
      <c r="O36" s="8">
        <v>9</v>
      </c>
    </row>
    <row r="37" spans="1:15" s="8" customFormat="1" ht="20.100000000000001" customHeight="1">
      <c r="A37" s="6">
        <v>28</v>
      </c>
      <c r="B37" s="61" t="s">
        <v>221</v>
      </c>
      <c r="C37" s="62" t="s">
        <v>222</v>
      </c>
      <c r="D37" s="63" t="s">
        <v>223</v>
      </c>
      <c r="E37" s="60" t="s">
        <v>217</v>
      </c>
      <c r="F37" s="64">
        <v>8.69</v>
      </c>
      <c r="G37" s="64">
        <v>70</v>
      </c>
      <c r="H37" s="49" t="str">
        <f t="shared" si="2"/>
        <v>250.000</v>
      </c>
      <c r="I37" s="50">
        <f t="shared" si="3"/>
        <v>1250000</v>
      </c>
      <c r="J37" s="79"/>
      <c r="K37" s="68"/>
      <c r="L37" s="55" t="s">
        <v>65</v>
      </c>
      <c r="O37" s="8">
        <v>10</v>
      </c>
    </row>
    <row r="38" spans="1:15" s="8" customFormat="1" ht="20.100000000000001" customHeight="1">
      <c r="A38" s="6">
        <v>29</v>
      </c>
      <c r="B38" s="61" t="s">
        <v>225</v>
      </c>
      <c r="C38" s="62" t="s">
        <v>226</v>
      </c>
      <c r="D38" s="63" t="s">
        <v>227</v>
      </c>
      <c r="E38" s="60" t="s">
        <v>217</v>
      </c>
      <c r="F38" s="64">
        <v>8.69</v>
      </c>
      <c r="G38" s="64">
        <v>70</v>
      </c>
      <c r="H38" s="49" t="str">
        <f t="shared" si="2"/>
        <v>250.000</v>
      </c>
      <c r="I38" s="50">
        <f t="shared" si="3"/>
        <v>1250000</v>
      </c>
      <c r="J38" s="81"/>
      <c r="K38" s="55"/>
      <c r="L38" s="55" t="s">
        <v>65</v>
      </c>
      <c r="O38" s="8">
        <v>11</v>
      </c>
    </row>
    <row r="39" spans="1:15" s="8" customFormat="1" ht="20.100000000000001" customHeight="1">
      <c r="A39" s="6">
        <v>30</v>
      </c>
      <c r="B39" s="61" t="s">
        <v>251</v>
      </c>
      <c r="C39" s="62" t="s">
        <v>114</v>
      </c>
      <c r="D39" s="63" t="s">
        <v>98</v>
      </c>
      <c r="E39" s="60" t="s">
        <v>177</v>
      </c>
      <c r="F39" s="64">
        <v>8.68</v>
      </c>
      <c r="G39" s="64">
        <v>70</v>
      </c>
      <c r="H39" s="49" t="str">
        <f t="shared" si="2"/>
        <v>250.000</v>
      </c>
      <c r="I39" s="50">
        <f t="shared" si="3"/>
        <v>1250000</v>
      </c>
      <c r="J39" s="80"/>
      <c r="K39" s="91"/>
      <c r="L39" s="94"/>
      <c r="O39" s="8">
        <v>12</v>
      </c>
    </row>
    <row r="40" spans="1:15" s="8" customFormat="1" ht="20.100000000000001" customHeight="1">
      <c r="A40" s="6">
        <v>31</v>
      </c>
      <c r="B40" s="61" t="s">
        <v>203</v>
      </c>
      <c r="C40" s="62" t="s">
        <v>113</v>
      </c>
      <c r="D40" s="63" t="s">
        <v>204</v>
      </c>
      <c r="E40" s="60" t="s">
        <v>205</v>
      </c>
      <c r="F40" s="64">
        <v>8.66</v>
      </c>
      <c r="G40" s="64">
        <v>70</v>
      </c>
      <c r="H40" s="49" t="str">
        <f t="shared" si="2"/>
        <v>250.000</v>
      </c>
      <c r="I40" s="50">
        <f t="shared" si="3"/>
        <v>1250000</v>
      </c>
      <c r="J40" s="51"/>
      <c r="K40" s="55" t="s">
        <v>65</v>
      </c>
      <c r="L40" s="90"/>
      <c r="O40" s="8">
        <v>13</v>
      </c>
    </row>
    <row r="41" spans="1:15" s="8" customFormat="1" ht="20.100000000000001" customHeight="1">
      <c r="A41" s="6">
        <v>32</v>
      </c>
      <c r="B41" s="61" t="s">
        <v>190</v>
      </c>
      <c r="C41" s="62" t="s">
        <v>191</v>
      </c>
      <c r="D41" s="63" t="s">
        <v>112</v>
      </c>
      <c r="E41" s="60" t="s">
        <v>168</v>
      </c>
      <c r="F41" s="64">
        <v>8.6300000000000008</v>
      </c>
      <c r="G41" s="64">
        <v>79</v>
      </c>
      <c r="H41" s="49" t="str">
        <f t="shared" si="2"/>
        <v>250.000</v>
      </c>
      <c r="I41" s="50">
        <f t="shared" si="3"/>
        <v>1250000</v>
      </c>
      <c r="J41" s="100"/>
      <c r="K41" s="55"/>
      <c r="L41" s="55" t="s">
        <v>65</v>
      </c>
      <c r="O41" s="8">
        <v>14</v>
      </c>
    </row>
    <row r="42" spans="1:15" s="8" customFormat="1" ht="20.100000000000001" customHeight="1">
      <c r="A42" s="6">
        <v>33</v>
      </c>
      <c r="B42" s="61" t="s">
        <v>172</v>
      </c>
      <c r="C42" s="62" t="s">
        <v>173</v>
      </c>
      <c r="D42" s="63" t="s">
        <v>174</v>
      </c>
      <c r="E42" s="60" t="s">
        <v>175</v>
      </c>
      <c r="F42" s="64">
        <v>8.6199999999999992</v>
      </c>
      <c r="G42" s="64">
        <v>73</v>
      </c>
      <c r="H42" s="49" t="str">
        <f t="shared" si="2"/>
        <v>250.000</v>
      </c>
      <c r="I42" s="50">
        <f t="shared" si="3"/>
        <v>1250000</v>
      </c>
      <c r="J42" s="79"/>
      <c r="K42" s="55"/>
      <c r="L42" s="55"/>
      <c r="O42" s="8">
        <v>15</v>
      </c>
    </row>
    <row r="43" spans="1:15" s="8" customFormat="1" ht="20.100000000000001" customHeight="1">
      <c r="A43" s="6">
        <v>34</v>
      </c>
      <c r="B43" s="61" t="s">
        <v>197</v>
      </c>
      <c r="C43" s="62" t="s">
        <v>198</v>
      </c>
      <c r="D43" s="63" t="s">
        <v>83</v>
      </c>
      <c r="E43" s="60" t="s">
        <v>199</v>
      </c>
      <c r="F43" s="64">
        <v>8.51</v>
      </c>
      <c r="G43" s="64">
        <v>72</v>
      </c>
      <c r="H43" s="49" t="str">
        <f t="shared" si="2"/>
        <v>250.000</v>
      </c>
      <c r="I43" s="50">
        <f t="shared" si="3"/>
        <v>1250000</v>
      </c>
      <c r="J43" s="80"/>
      <c r="K43" s="55" t="s">
        <v>65</v>
      </c>
      <c r="L43" s="90"/>
      <c r="O43" s="8">
        <v>16</v>
      </c>
    </row>
    <row r="44" spans="1:15" s="8" customFormat="1" ht="20.100000000000001" customHeight="1">
      <c r="A44" s="6">
        <v>35</v>
      </c>
      <c r="B44" s="61" t="s">
        <v>210</v>
      </c>
      <c r="C44" s="62" t="s">
        <v>211</v>
      </c>
      <c r="D44" s="63" t="s">
        <v>212</v>
      </c>
      <c r="E44" s="60" t="s">
        <v>154</v>
      </c>
      <c r="F44" s="64">
        <v>7.06</v>
      </c>
      <c r="G44" s="64">
        <v>96</v>
      </c>
      <c r="H44" s="49" t="str">
        <f t="shared" ref="H44:H53" si="4">IF(AND(F44&gt;=9,G44&gt;=90),"500.000",IF(AND(F44&gt;=8,G44&gt;=80),"425.000",IF(AND(F44&gt;=7,G44&gt;=70),"250.000"," ")))</f>
        <v>250.000</v>
      </c>
      <c r="I44" s="50">
        <f t="shared" ref="I44:I53" si="5">H44*5</f>
        <v>1250000</v>
      </c>
      <c r="J44" s="80"/>
      <c r="K44" s="52"/>
      <c r="L44" s="52"/>
      <c r="O44" s="8">
        <v>17</v>
      </c>
    </row>
    <row r="45" spans="1:15" s="8" customFormat="1" ht="20.100000000000001" customHeight="1">
      <c r="A45" s="6">
        <v>36</v>
      </c>
      <c r="B45" s="61" t="s">
        <v>206</v>
      </c>
      <c r="C45" s="62" t="s">
        <v>207</v>
      </c>
      <c r="D45" s="63" t="s">
        <v>176</v>
      </c>
      <c r="E45" s="60" t="s">
        <v>154</v>
      </c>
      <c r="F45" s="64">
        <v>7.18</v>
      </c>
      <c r="G45" s="64">
        <v>95</v>
      </c>
      <c r="H45" s="49" t="str">
        <f t="shared" si="4"/>
        <v>250.000</v>
      </c>
      <c r="I45" s="50">
        <f t="shared" si="5"/>
        <v>1250000</v>
      </c>
      <c r="J45" s="79"/>
      <c r="K45" s="68" t="s">
        <v>65</v>
      </c>
      <c r="L45" s="52"/>
      <c r="O45" s="8">
        <v>18</v>
      </c>
    </row>
    <row r="46" spans="1:15" s="8" customFormat="1" ht="20.100000000000001" customHeight="1">
      <c r="A46" s="6">
        <v>37</v>
      </c>
      <c r="B46" s="61" t="s">
        <v>236</v>
      </c>
      <c r="C46" s="62" t="s">
        <v>237</v>
      </c>
      <c r="D46" s="63" t="s">
        <v>233</v>
      </c>
      <c r="E46" s="60" t="s">
        <v>235</v>
      </c>
      <c r="F46" s="64">
        <v>7.61</v>
      </c>
      <c r="G46" s="64">
        <v>89</v>
      </c>
      <c r="H46" s="49" t="str">
        <f t="shared" si="4"/>
        <v>250.000</v>
      </c>
      <c r="I46" s="50">
        <f t="shared" si="5"/>
        <v>1250000</v>
      </c>
      <c r="J46" s="81"/>
      <c r="K46" s="55"/>
      <c r="L46" s="68"/>
      <c r="O46" s="8">
        <v>19</v>
      </c>
    </row>
    <row r="47" spans="1:15" s="8" customFormat="1" ht="20.100000000000001" customHeight="1">
      <c r="A47" s="6">
        <v>38</v>
      </c>
      <c r="B47" s="61" t="s">
        <v>208</v>
      </c>
      <c r="C47" s="62" t="s">
        <v>209</v>
      </c>
      <c r="D47" s="63" t="s">
        <v>196</v>
      </c>
      <c r="E47" s="60" t="s">
        <v>154</v>
      </c>
      <c r="F47" s="64">
        <v>7.23</v>
      </c>
      <c r="G47" s="64">
        <v>84</v>
      </c>
      <c r="H47" s="49" t="str">
        <f t="shared" si="4"/>
        <v>250.000</v>
      </c>
      <c r="I47" s="50">
        <f t="shared" si="5"/>
        <v>1250000</v>
      </c>
      <c r="J47" s="80"/>
      <c r="K47" s="55" t="s">
        <v>65</v>
      </c>
      <c r="L47" s="52"/>
      <c r="O47" s="8">
        <v>20</v>
      </c>
    </row>
    <row r="48" spans="1:15" s="8" customFormat="1" ht="20.100000000000001" customHeight="1">
      <c r="A48" s="6">
        <v>39</v>
      </c>
      <c r="B48" s="61" t="s">
        <v>231</v>
      </c>
      <c r="C48" s="62" t="s">
        <v>232</v>
      </c>
      <c r="D48" s="63" t="s">
        <v>176</v>
      </c>
      <c r="E48" s="60" t="s">
        <v>119</v>
      </c>
      <c r="F48" s="65">
        <v>7.9</v>
      </c>
      <c r="G48" s="64">
        <v>82</v>
      </c>
      <c r="H48" s="49" t="str">
        <f t="shared" si="4"/>
        <v>250.000</v>
      </c>
      <c r="I48" s="50">
        <f t="shared" si="5"/>
        <v>1250000</v>
      </c>
      <c r="J48" s="81"/>
      <c r="K48" s="60" t="s">
        <v>65</v>
      </c>
      <c r="L48" s="95"/>
      <c r="O48" s="8">
        <v>21</v>
      </c>
    </row>
    <row r="49" spans="1:15" s="8" customFormat="1" ht="20.100000000000001" customHeight="1">
      <c r="A49" s="6">
        <v>40</v>
      </c>
      <c r="B49" s="61" t="s">
        <v>228</v>
      </c>
      <c r="C49" s="62" t="s">
        <v>229</v>
      </c>
      <c r="D49" s="63" t="s">
        <v>230</v>
      </c>
      <c r="E49" s="60" t="s">
        <v>119</v>
      </c>
      <c r="F49" s="64">
        <v>7.43</v>
      </c>
      <c r="G49" s="64">
        <v>82</v>
      </c>
      <c r="H49" s="49" t="str">
        <f t="shared" si="4"/>
        <v>250.000</v>
      </c>
      <c r="I49" s="50">
        <f t="shared" si="5"/>
        <v>1250000</v>
      </c>
      <c r="J49" s="152"/>
      <c r="K49" s="95"/>
      <c r="L49" s="95"/>
      <c r="O49" s="8">
        <v>22</v>
      </c>
    </row>
    <row r="50" spans="1:15" s="8" customFormat="1" ht="20.100000000000001" customHeight="1">
      <c r="A50" s="6">
        <v>41</v>
      </c>
      <c r="B50" s="61" t="s">
        <v>245</v>
      </c>
      <c r="C50" s="62" t="s">
        <v>246</v>
      </c>
      <c r="D50" s="63" t="s">
        <v>108</v>
      </c>
      <c r="E50" s="60" t="s">
        <v>133</v>
      </c>
      <c r="F50" s="65">
        <v>8.3000000000000007</v>
      </c>
      <c r="G50" s="64">
        <v>79</v>
      </c>
      <c r="H50" s="49" t="str">
        <f t="shared" si="4"/>
        <v>250.000</v>
      </c>
      <c r="I50" s="50">
        <f t="shared" si="5"/>
        <v>1250000</v>
      </c>
      <c r="J50" s="80"/>
      <c r="K50" s="83"/>
      <c r="L50" s="52"/>
      <c r="O50" s="8">
        <v>23</v>
      </c>
    </row>
    <row r="51" spans="1:15" s="8" customFormat="1" ht="20.100000000000001" customHeight="1">
      <c r="A51" s="6">
        <v>42</v>
      </c>
      <c r="B51" s="61" t="s">
        <v>242</v>
      </c>
      <c r="C51" s="62" t="s">
        <v>243</v>
      </c>
      <c r="D51" s="63" t="s">
        <v>176</v>
      </c>
      <c r="E51" s="60" t="s">
        <v>133</v>
      </c>
      <c r="F51" s="64">
        <v>8.1199999999999992</v>
      </c>
      <c r="G51" s="64">
        <v>79</v>
      </c>
      <c r="H51" s="49" t="str">
        <f t="shared" si="4"/>
        <v>250.000</v>
      </c>
      <c r="I51" s="50">
        <f t="shared" si="5"/>
        <v>1250000</v>
      </c>
      <c r="J51" s="79"/>
      <c r="K51" s="68" t="s">
        <v>65</v>
      </c>
      <c r="L51" s="90"/>
      <c r="O51" s="8">
        <v>24</v>
      </c>
    </row>
    <row r="52" spans="1:15" s="8" customFormat="1" ht="20.100000000000001" customHeight="1">
      <c r="A52" s="6">
        <v>43</v>
      </c>
      <c r="B52" s="106" t="s">
        <v>240</v>
      </c>
      <c r="C52" s="62" t="s">
        <v>241</v>
      </c>
      <c r="D52" s="63" t="s">
        <v>234</v>
      </c>
      <c r="E52" s="60" t="s">
        <v>239</v>
      </c>
      <c r="F52" s="64">
        <v>8.0500000000000007</v>
      </c>
      <c r="G52" s="64">
        <v>79</v>
      </c>
      <c r="H52" s="49" t="str">
        <f t="shared" si="4"/>
        <v>250.000</v>
      </c>
      <c r="I52" s="50">
        <f t="shared" si="5"/>
        <v>1250000</v>
      </c>
      <c r="J52" s="92"/>
      <c r="K52" s="95" t="s">
        <v>65</v>
      </c>
      <c r="L52" s="68"/>
      <c r="O52" s="8">
        <v>25</v>
      </c>
    </row>
    <row r="53" spans="1:15" s="8" customFormat="1" ht="20.100000000000001" customHeight="1">
      <c r="A53" s="6">
        <v>44</v>
      </c>
      <c r="B53" s="61" t="s">
        <v>249</v>
      </c>
      <c r="C53" s="62" t="s">
        <v>250</v>
      </c>
      <c r="D53" s="63" t="s">
        <v>111</v>
      </c>
      <c r="E53" s="60" t="s">
        <v>133</v>
      </c>
      <c r="F53" s="64">
        <v>8.02</v>
      </c>
      <c r="G53" s="64">
        <v>79</v>
      </c>
      <c r="H53" s="49" t="str">
        <f t="shared" si="4"/>
        <v>250.000</v>
      </c>
      <c r="I53" s="50">
        <f t="shared" si="5"/>
        <v>1250000</v>
      </c>
      <c r="J53" s="136"/>
      <c r="K53" s="90"/>
      <c r="L53" s="69" t="s">
        <v>65</v>
      </c>
      <c r="O53" s="8">
        <v>26</v>
      </c>
    </row>
    <row r="54" spans="1:15" s="8" customFormat="1" ht="24.95" customHeight="1">
      <c r="A54" s="177" t="s">
        <v>3</v>
      </c>
      <c r="B54" s="177"/>
      <c r="C54" s="177"/>
      <c r="D54" s="76">
        <f>A53</f>
        <v>44</v>
      </c>
      <c r="E54" s="178" t="s">
        <v>889</v>
      </c>
      <c r="F54" s="179"/>
      <c r="G54" s="179"/>
      <c r="H54" s="180"/>
      <c r="I54" s="20">
        <f>SUM(I10:I53)</f>
        <v>71875000</v>
      </c>
      <c r="J54" s="38"/>
      <c r="K54" s="37"/>
      <c r="L54" s="83">
        <f>COUNTIF(L10:L53,"Nữ")</f>
        <v>16</v>
      </c>
    </row>
    <row r="55" spans="1:15" ht="24.95" customHeight="1">
      <c r="A55" s="171" t="s">
        <v>890</v>
      </c>
      <c r="B55" s="172"/>
      <c r="C55" s="172"/>
      <c r="D55" s="172"/>
      <c r="E55" s="172"/>
      <c r="F55" s="172"/>
      <c r="G55" s="172"/>
      <c r="H55" s="172"/>
      <c r="I55" s="172"/>
      <c r="J55" s="173"/>
      <c r="K55" s="36"/>
      <c r="L55" s="17"/>
    </row>
    <row r="56" spans="1:15" ht="15" customHeight="1">
      <c r="A56" s="12"/>
      <c r="B56" s="12"/>
      <c r="C56" s="12"/>
      <c r="D56" s="12"/>
      <c r="E56" s="12"/>
      <c r="F56" s="12"/>
      <c r="G56" s="12"/>
      <c r="H56" s="12"/>
      <c r="I56" s="16"/>
      <c r="J56" s="12"/>
      <c r="K56" s="12"/>
      <c r="L56" s="14"/>
    </row>
    <row r="57" spans="1:15" s="8" customFormat="1" ht="18" customHeight="1">
      <c r="A57" s="167" t="s">
        <v>888</v>
      </c>
      <c r="B57" s="167"/>
      <c r="C57" s="167"/>
      <c r="D57" s="167"/>
      <c r="E57" s="167" t="s">
        <v>63</v>
      </c>
      <c r="F57" s="167"/>
      <c r="G57" s="167"/>
      <c r="H57" s="167"/>
      <c r="I57" s="167" t="s">
        <v>39</v>
      </c>
      <c r="J57" s="167"/>
      <c r="L57" s="22"/>
    </row>
    <row r="58" spans="1:15" ht="18" customHeight="1">
      <c r="L58" s="14"/>
    </row>
    <row r="59" spans="1:15" s="104" customFormat="1" ht="18" customHeight="1">
      <c r="A59" s="168" t="s">
        <v>51</v>
      </c>
      <c r="B59" s="168"/>
      <c r="C59" s="168"/>
      <c r="D59" s="168"/>
      <c r="E59" s="168" t="s">
        <v>51</v>
      </c>
      <c r="F59" s="168"/>
      <c r="G59" s="168"/>
      <c r="H59" s="168"/>
      <c r="I59" s="168" t="s">
        <v>51</v>
      </c>
      <c r="J59" s="168"/>
      <c r="L59" s="105"/>
    </row>
    <row r="60" spans="1:15" ht="18" customHeight="1">
      <c r="L60" s="14"/>
    </row>
    <row r="61" spans="1:15" ht="18" customHeight="1">
      <c r="L61" s="14"/>
    </row>
    <row r="62" spans="1:15" ht="18" customHeight="1">
      <c r="A62" s="160" t="s">
        <v>76</v>
      </c>
      <c r="B62" s="160"/>
      <c r="C62" s="160"/>
      <c r="D62" s="160"/>
      <c r="E62" s="160" t="s">
        <v>64</v>
      </c>
      <c r="F62" s="160"/>
      <c r="G62" s="160"/>
      <c r="H62" s="160"/>
      <c r="I62" s="160" t="s">
        <v>60</v>
      </c>
      <c r="J62" s="160"/>
      <c r="K62" s="160"/>
      <c r="L62" s="14"/>
    </row>
    <row r="63" spans="1:15" ht="18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14"/>
    </row>
    <row r="64" spans="1:15" ht="15.95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14"/>
    </row>
    <row r="65" spans="1:12" ht="15.95" customHeight="1">
      <c r="A65" s="153"/>
      <c r="B65" s="153"/>
      <c r="C65" s="153"/>
      <c r="D65" s="153"/>
      <c r="E65" s="153"/>
      <c r="F65" s="153"/>
      <c r="G65" s="153"/>
      <c r="H65" s="153"/>
      <c r="I65" s="153"/>
      <c r="J65" s="153"/>
      <c r="K65" s="153"/>
      <c r="L65" s="14"/>
    </row>
    <row r="66" spans="1:12" ht="15.95" customHeight="1">
      <c r="A66" s="153"/>
      <c r="B66" s="153"/>
      <c r="C66" s="153"/>
      <c r="D66" s="153"/>
      <c r="E66" s="153"/>
      <c r="F66" s="153"/>
      <c r="G66" s="153"/>
      <c r="H66" s="153"/>
      <c r="I66" s="153"/>
      <c r="J66" s="153"/>
      <c r="K66" s="153"/>
      <c r="L66" s="14"/>
    </row>
    <row r="67" spans="1:12" ht="15.95" customHeight="1">
      <c r="A67" s="153"/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4"/>
    </row>
    <row r="68" spans="1:12" ht="15.95" customHeight="1">
      <c r="A68" s="153"/>
      <c r="B68" s="153"/>
      <c r="C68" s="153"/>
      <c r="D68" s="153"/>
      <c r="E68" s="153"/>
      <c r="F68" s="153"/>
      <c r="G68" s="153"/>
      <c r="H68" s="153"/>
      <c r="I68" s="153"/>
      <c r="J68" s="153"/>
      <c r="K68" s="153"/>
      <c r="L68" s="14"/>
    </row>
    <row r="69" spans="1:12" ht="15.95" customHeight="1">
      <c r="A69" s="153"/>
      <c r="B69" s="153"/>
      <c r="C69" s="153"/>
      <c r="D69" s="153"/>
      <c r="E69" s="153"/>
      <c r="F69" s="153"/>
      <c r="G69" s="153"/>
      <c r="H69" s="153"/>
      <c r="I69" s="153"/>
      <c r="J69" s="153"/>
      <c r="K69" s="153"/>
      <c r="L69" s="14"/>
    </row>
    <row r="70" spans="1:12" ht="15.95" customHeight="1">
      <c r="A70" s="153"/>
      <c r="B70" s="153"/>
      <c r="C70" s="153"/>
      <c r="D70" s="153"/>
      <c r="E70" s="153"/>
      <c r="F70" s="153"/>
      <c r="G70" s="153"/>
      <c r="H70" s="153"/>
      <c r="I70" s="153"/>
      <c r="J70" s="153"/>
      <c r="K70" s="153"/>
      <c r="L70" s="14"/>
    </row>
    <row r="71" spans="1:12" ht="15.95" customHeight="1">
      <c r="A71" s="153"/>
      <c r="B71" s="153"/>
      <c r="C71" s="153"/>
      <c r="D71" s="153"/>
      <c r="E71" s="153"/>
      <c r="F71" s="153"/>
      <c r="G71" s="153"/>
      <c r="H71" s="153"/>
      <c r="I71" s="153"/>
      <c r="J71" s="153"/>
      <c r="K71" s="153"/>
      <c r="L71" s="14"/>
    </row>
    <row r="72" spans="1:12" ht="15.95" customHeight="1">
      <c r="A72" s="153"/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4"/>
    </row>
    <row r="73" spans="1:12" ht="15.95" customHeight="1">
      <c r="A73" s="153"/>
      <c r="B73" s="153"/>
      <c r="C73" s="153"/>
      <c r="D73" s="153"/>
      <c r="E73" s="153"/>
      <c r="F73" s="153"/>
      <c r="G73" s="153"/>
      <c r="H73" s="153"/>
      <c r="I73" s="153"/>
      <c r="J73" s="153"/>
      <c r="K73" s="153"/>
      <c r="L73" s="14"/>
    </row>
    <row r="74" spans="1:12" ht="15.95" customHeight="1">
      <c r="A74" s="153"/>
      <c r="B74" s="153"/>
      <c r="C74" s="153"/>
      <c r="D74" s="153"/>
      <c r="E74" s="153"/>
      <c r="F74" s="153"/>
      <c r="G74" s="153"/>
      <c r="H74" s="153"/>
      <c r="I74" s="153"/>
      <c r="J74" s="153"/>
      <c r="K74" s="153"/>
      <c r="L74" s="14"/>
    </row>
    <row r="75" spans="1:12" ht="15.95" customHeight="1">
      <c r="A75" s="153"/>
      <c r="B75" s="153"/>
      <c r="C75" s="153"/>
      <c r="D75" s="153"/>
      <c r="E75" s="153"/>
      <c r="F75" s="153"/>
      <c r="G75" s="153"/>
      <c r="H75" s="153"/>
      <c r="I75" s="153"/>
      <c r="J75" s="153"/>
      <c r="K75" s="153"/>
      <c r="L75" s="14"/>
    </row>
    <row r="76" spans="1:12" ht="15.95" customHeight="1">
      <c r="A76" s="153"/>
      <c r="B76" s="153"/>
      <c r="C76" s="153"/>
      <c r="D76" s="153"/>
      <c r="E76" s="153"/>
      <c r="F76" s="153"/>
      <c r="G76" s="153"/>
      <c r="H76" s="153"/>
      <c r="I76" s="153"/>
      <c r="J76" s="153"/>
      <c r="K76" s="153"/>
      <c r="L76" s="14"/>
    </row>
    <row r="77" spans="1:12" ht="15.95" customHeight="1">
      <c r="A77" s="153"/>
      <c r="B77" s="153"/>
      <c r="C77" s="153"/>
      <c r="D77" s="153"/>
      <c r="E77" s="153"/>
      <c r="F77" s="153"/>
      <c r="G77" s="153"/>
      <c r="H77" s="153"/>
      <c r="I77" s="153"/>
      <c r="J77" s="153"/>
      <c r="K77" s="153"/>
      <c r="L77" s="14"/>
    </row>
    <row r="78" spans="1:12" ht="15.95" customHeight="1">
      <c r="A78" s="153"/>
      <c r="B78" s="153"/>
      <c r="C78" s="153"/>
      <c r="D78" s="153"/>
      <c r="E78" s="153"/>
      <c r="F78" s="153"/>
      <c r="G78" s="153"/>
      <c r="H78" s="153"/>
      <c r="I78" s="153"/>
      <c r="J78" s="153"/>
      <c r="K78" s="153"/>
      <c r="L78" s="14"/>
    </row>
    <row r="79" spans="1:12" ht="15.95" customHeight="1">
      <c r="A79" s="153"/>
      <c r="B79" s="153"/>
      <c r="C79" s="153"/>
      <c r="D79" s="153"/>
      <c r="E79" s="153"/>
      <c r="F79" s="153"/>
      <c r="G79" s="153"/>
      <c r="H79" s="153"/>
      <c r="I79" s="153"/>
      <c r="J79" s="153"/>
      <c r="K79" s="153"/>
      <c r="L79" s="14"/>
    </row>
    <row r="80" spans="1:12" ht="15.95" customHeight="1">
      <c r="A80" s="153"/>
      <c r="B80" s="153"/>
      <c r="C80" s="153"/>
      <c r="D80" s="153"/>
      <c r="E80" s="153"/>
      <c r="F80" s="153"/>
      <c r="G80" s="153"/>
      <c r="H80" s="153"/>
      <c r="I80" s="153"/>
      <c r="J80" s="153"/>
      <c r="K80" s="153"/>
      <c r="L80" s="14"/>
    </row>
    <row r="81" ht="18" customHeight="1"/>
  </sheetData>
  <sortState ref="A100:O126">
    <sortCondition descending="1" ref="G100:G126"/>
  </sortState>
  <mergeCells count="23">
    <mergeCell ref="A54:C54"/>
    <mergeCell ref="E54:H54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A62:D62"/>
    <mergeCell ref="E62:H62"/>
    <mergeCell ref="I62:K62"/>
    <mergeCell ref="A55:J55"/>
    <mergeCell ref="A57:D57"/>
    <mergeCell ref="E57:H57"/>
    <mergeCell ref="I57:J57"/>
    <mergeCell ref="A59:D59"/>
    <mergeCell ref="E59:H59"/>
    <mergeCell ref="I59:J59"/>
  </mergeCells>
  <conditionalFormatting sqref="G10:G53">
    <cfRule type="cellIs" dxfId="61" priority="10" stopIfTrue="1" operator="lessThan">
      <formula>30</formula>
    </cfRule>
    <cfRule type="cellIs" dxfId="60" priority="11" stopIfTrue="1" operator="lessThan">
      <formula>50</formula>
    </cfRule>
    <cfRule type="cellIs" dxfId="59" priority="12" stopIfTrue="1" operator="notBetween">
      <formula>70</formula>
      <formula>"&lt;70"</formula>
    </cfRule>
  </conditionalFormatting>
  <conditionalFormatting sqref="F10:F53">
    <cfRule type="cellIs" dxfId="58" priority="7" stopIfTrue="1" operator="lessThan">
      <formula>3</formula>
    </cfRule>
    <cfRule type="cellIs" dxfId="57" priority="8" stopIfTrue="1" operator="lessThan">
      <formula>5</formula>
    </cfRule>
    <cfRule type="cellIs" dxfId="56" priority="9" stopIfTrue="1" operator="notBetween">
      <formula>7</formula>
      <formula>"&lt;7"</formula>
    </cfRule>
  </conditionalFormatting>
  <pageMargins left="0.59055118110236204" right="0.23622047244094499" top="0.59055118110236204" bottom="0.59055118110236204" header="0" footer="0.23622047244094499"/>
  <pageSetup paperSize="9" scale="95" orientation="portrait" horizontalDpi="300" verticalDpi="300" r:id="rId1"/>
  <headerFooter alignWithMargins="0">
    <oddFooter>&amp;L&amp;"Times New Roman,Italic"&amp;8&amp;Z&amp;F&amp;R&amp;P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view="pageBreakPreview" topLeftCell="A32" zoomScaleNormal="100" workbookViewId="0">
      <selection activeCell="A44" sqref="A44:J44"/>
    </sheetView>
  </sheetViews>
  <sheetFormatPr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2.625" style="2" customWidth="1"/>
    <col min="10" max="10" width="15.625" style="2" customWidth="1"/>
    <col min="11" max="11" width="7.25" style="2" hidden="1" customWidth="1"/>
    <col min="12" max="12" width="3.625" style="13" customWidth="1"/>
    <col min="13" max="16384" width="9" style="2"/>
  </cols>
  <sheetData>
    <row r="1" spans="1:14" ht="18" customHeight="1">
      <c r="A1" s="170" t="s">
        <v>62</v>
      </c>
      <c r="B1" s="170"/>
      <c r="C1" s="170"/>
      <c r="D1" s="170"/>
      <c r="E1" s="170"/>
      <c r="F1" s="160" t="s">
        <v>4</v>
      </c>
      <c r="G1" s="160"/>
      <c r="H1" s="160"/>
      <c r="I1" s="160"/>
      <c r="J1" s="160"/>
      <c r="K1" s="160"/>
      <c r="L1" s="15"/>
    </row>
    <row r="2" spans="1:14" ht="18" customHeight="1">
      <c r="A2" s="160" t="s">
        <v>71</v>
      </c>
      <c r="B2" s="160"/>
      <c r="C2" s="160"/>
      <c r="D2" s="160"/>
      <c r="E2" s="160"/>
      <c r="F2" s="169" t="s">
        <v>5</v>
      </c>
      <c r="G2" s="169"/>
      <c r="H2" s="169"/>
      <c r="I2" s="169"/>
      <c r="J2" s="169"/>
      <c r="K2" s="169"/>
      <c r="L2" s="15"/>
    </row>
    <row r="3" spans="1:14" ht="18" customHeight="1">
      <c r="A3" s="160" t="s">
        <v>72</v>
      </c>
      <c r="B3" s="160"/>
      <c r="C3" s="160"/>
      <c r="D3" s="160"/>
      <c r="E3" s="160"/>
      <c r="F3" s="161"/>
      <c r="G3" s="161"/>
      <c r="H3" s="162"/>
      <c r="I3" s="162"/>
      <c r="J3" s="162"/>
      <c r="K3" s="162"/>
      <c r="L3" s="15"/>
    </row>
    <row r="4" spans="1:14" s="23" customFormat="1" ht="18" customHeight="1">
      <c r="A4" s="163"/>
      <c r="B4" s="163"/>
      <c r="C4" s="164"/>
      <c r="D4" s="164"/>
      <c r="E4" s="164"/>
      <c r="L4" s="24"/>
    </row>
    <row r="5" spans="1:14" ht="39.950000000000003" customHeight="1">
      <c r="A5" s="165" t="s">
        <v>81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5"/>
    </row>
    <row r="6" spans="1:14" s="8" customFormat="1" ht="20.100000000000001" customHeight="1">
      <c r="A6" s="174" t="s">
        <v>74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21"/>
    </row>
    <row r="7" spans="1:14" ht="35.1" customHeight="1">
      <c r="A7" s="175" t="s">
        <v>899</v>
      </c>
      <c r="B7" s="175"/>
      <c r="C7" s="176"/>
      <c r="D7" s="176"/>
      <c r="E7" s="176"/>
      <c r="F7" s="176"/>
      <c r="G7" s="176"/>
      <c r="H7" s="176"/>
      <c r="I7" s="176"/>
      <c r="J7" s="176"/>
      <c r="K7" s="176"/>
    </row>
    <row r="8" spans="1:14" s="8" customFormat="1" ht="15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21"/>
    </row>
    <row r="9" spans="1:14" s="8" customFormat="1" ht="30" customHeight="1">
      <c r="A9" s="3" t="s">
        <v>0</v>
      </c>
      <c r="B9" s="3" t="s">
        <v>50</v>
      </c>
      <c r="C9" s="159" t="s">
        <v>6</v>
      </c>
      <c r="D9" s="159"/>
      <c r="E9" s="4" t="s">
        <v>7</v>
      </c>
      <c r="F9" s="25" t="s">
        <v>13</v>
      </c>
      <c r="G9" s="5" t="s">
        <v>1</v>
      </c>
      <c r="H9" s="3" t="s">
        <v>8</v>
      </c>
      <c r="I9" s="5" t="s">
        <v>10</v>
      </c>
      <c r="J9" s="5" t="s">
        <v>9</v>
      </c>
      <c r="K9" s="3" t="s">
        <v>2</v>
      </c>
      <c r="L9" s="5" t="s">
        <v>12</v>
      </c>
    </row>
    <row r="10" spans="1:14" s="8" customFormat="1" ht="18" customHeight="1">
      <c r="A10" s="6">
        <v>1</v>
      </c>
      <c r="B10" s="58" t="s">
        <v>524</v>
      </c>
      <c r="C10" s="59" t="s">
        <v>384</v>
      </c>
      <c r="D10" s="66" t="s">
        <v>234</v>
      </c>
      <c r="E10" s="60" t="s">
        <v>523</v>
      </c>
      <c r="F10" s="65">
        <v>8.35</v>
      </c>
      <c r="G10" s="64">
        <v>81</v>
      </c>
      <c r="H10" s="49" t="str">
        <f t="shared" ref="H10:H25" si="0">IF(AND(F10&gt;=9,G10&gt;=90),"550.000",IF(AND(F10&gt;=8,G10&gt;=80),"475.000",IF(AND(F10&gt;=7,G10&gt;=70),"300.000"," ")))</f>
        <v>475.000</v>
      </c>
      <c r="I10" s="50">
        <f t="shared" ref="I10:I25" si="1">H10*5</f>
        <v>2375000</v>
      </c>
      <c r="J10" s="82"/>
      <c r="K10" s="124"/>
      <c r="L10" s="124"/>
    </row>
    <row r="11" spans="1:14" s="8" customFormat="1" ht="18" customHeight="1">
      <c r="A11" s="6">
        <v>2</v>
      </c>
      <c r="B11" s="58" t="s">
        <v>525</v>
      </c>
      <c r="C11" s="59" t="s">
        <v>526</v>
      </c>
      <c r="D11" s="66" t="s">
        <v>238</v>
      </c>
      <c r="E11" s="60" t="s">
        <v>527</v>
      </c>
      <c r="F11" s="65">
        <v>8.5299999999999994</v>
      </c>
      <c r="G11" s="64">
        <v>93</v>
      </c>
      <c r="H11" s="49" t="str">
        <f t="shared" si="0"/>
        <v>475.000</v>
      </c>
      <c r="I11" s="50">
        <f t="shared" si="1"/>
        <v>2375000</v>
      </c>
      <c r="J11" s="122"/>
      <c r="K11" s="48"/>
      <c r="L11" s="48"/>
    </row>
    <row r="12" spans="1:14" s="8" customFormat="1" ht="18" customHeight="1">
      <c r="A12" s="6">
        <v>3</v>
      </c>
      <c r="B12" s="58" t="s">
        <v>528</v>
      </c>
      <c r="C12" s="59" t="s">
        <v>529</v>
      </c>
      <c r="D12" s="66" t="s">
        <v>306</v>
      </c>
      <c r="E12" s="60" t="s">
        <v>527</v>
      </c>
      <c r="F12" s="65">
        <v>8.41</v>
      </c>
      <c r="G12" s="64">
        <v>80</v>
      </c>
      <c r="H12" s="49" t="str">
        <f t="shared" si="0"/>
        <v>475.000</v>
      </c>
      <c r="I12" s="50">
        <f t="shared" si="1"/>
        <v>2375000</v>
      </c>
      <c r="J12" s="123"/>
      <c r="K12" s="56"/>
      <c r="L12" s="56"/>
    </row>
    <row r="13" spans="1:14" s="8" customFormat="1" ht="18" customHeight="1">
      <c r="A13" s="6">
        <v>4</v>
      </c>
      <c r="B13" s="58" t="s">
        <v>542</v>
      </c>
      <c r="C13" s="59" t="s">
        <v>543</v>
      </c>
      <c r="D13" s="66" t="s">
        <v>544</v>
      </c>
      <c r="E13" s="60" t="s">
        <v>541</v>
      </c>
      <c r="F13" s="65">
        <v>8.4600000000000009</v>
      </c>
      <c r="G13" s="64">
        <v>81</v>
      </c>
      <c r="H13" s="49" t="str">
        <f t="shared" si="0"/>
        <v>475.000</v>
      </c>
      <c r="I13" s="50">
        <f t="shared" si="1"/>
        <v>2375000</v>
      </c>
      <c r="J13" s="82"/>
      <c r="K13" s="56"/>
      <c r="L13" s="56"/>
    </row>
    <row r="14" spans="1:14" s="8" customFormat="1" ht="18" customHeight="1">
      <c r="A14" s="6">
        <v>5</v>
      </c>
      <c r="B14" s="58" t="s">
        <v>558</v>
      </c>
      <c r="C14" s="59" t="s">
        <v>214</v>
      </c>
      <c r="D14" s="66" t="s">
        <v>97</v>
      </c>
      <c r="E14" s="60" t="s">
        <v>550</v>
      </c>
      <c r="F14" s="65">
        <v>8.07</v>
      </c>
      <c r="G14" s="64">
        <v>86</v>
      </c>
      <c r="H14" s="49" t="str">
        <f t="shared" si="0"/>
        <v>475.000</v>
      </c>
      <c r="I14" s="50">
        <f t="shared" si="1"/>
        <v>2375000</v>
      </c>
      <c r="J14" s="122"/>
      <c r="K14" s="52"/>
      <c r="L14" s="52"/>
    </row>
    <row r="15" spans="1:14" s="8" customFormat="1" ht="18" customHeight="1">
      <c r="A15" s="6">
        <v>6</v>
      </c>
      <c r="B15" s="58" t="s">
        <v>565</v>
      </c>
      <c r="C15" s="59" t="s">
        <v>243</v>
      </c>
      <c r="D15" s="66" t="s">
        <v>401</v>
      </c>
      <c r="E15" s="60" t="s">
        <v>550</v>
      </c>
      <c r="F15" s="65">
        <v>8.39</v>
      </c>
      <c r="G15" s="64">
        <v>94</v>
      </c>
      <c r="H15" s="49" t="str">
        <f t="shared" si="0"/>
        <v>475.000</v>
      </c>
      <c r="I15" s="50">
        <f t="shared" si="1"/>
        <v>2375000</v>
      </c>
      <c r="J15" s="134"/>
      <c r="K15" s="48"/>
      <c r="L15" s="48"/>
    </row>
    <row r="16" spans="1:14" s="8" customFormat="1" ht="18" customHeight="1">
      <c r="A16" s="6">
        <v>7</v>
      </c>
      <c r="B16" s="58" t="s">
        <v>539</v>
      </c>
      <c r="C16" s="59" t="s">
        <v>540</v>
      </c>
      <c r="D16" s="66" t="s">
        <v>403</v>
      </c>
      <c r="E16" s="60" t="s">
        <v>541</v>
      </c>
      <c r="F16" s="65">
        <v>8.77</v>
      </c>
      <c r="G16" s="64">
        <v>70</v>
      </c>
      <c r="H16" s="49" t="str">
        <f t="shared" si="0"/>
        <v>300.000</v>
      </c>
      <c r="I16" s="50">
        <f t="shared" si="1"/>
        <v>1500000</v>
      </c>
      <c r="J16" s="122"/>
      <c r="K16" s="56"/>
      <c r="L16" s="56"/>
      <c r="N16" s="8">
        <v>1</v>
      </c>
    </row>
    <row r="17" spans="1:14" s="8" customFormat="1" ht="18" customHeight="1">
      <c r="A17" s="6">
        <v>8</v>
      </c>
      <c r="B17" s="58" t="s">
        <v>520</v>
      </c>
      <c r="C17" s="59" t="s">
        <v>521</v>
      </c>
      <c r="D17" s="66" t="s">
        <v>106</v>
      </c>
      <c r="E17" s="60" t="s">
        <v>522</v>
      </c>
      <c r="F17" s="65">
        <v>8.4499999999999993</v>
      </c>
      <c r="G17" s="64">
        <v>70</v>
      </c>
      <c r="H17" s="49" t="str">
        <f t="shared" si="0"/>
        <v>300.000</v>
      </c>
      <c r="I17" s="50">
        <f t="shared" si="1"/>
        <v>1500000</v>
      </c>
      <c r="J17" s="123"/>
      <c r="K17" s="56"/>
      <c r="L17" s="56"/>
      <c r="N17" s="8">
        <v>2</v>
      </c>
    </row>
    <row r="18" spans="1:14" s="8" customFormat="1" ht="18" customHeight="1">
      <c r="A18" s="6">
        <v>9</v>
      </c>
      <c r="B18" s="58" t="s">
        <v>593</v>
      </c>
      <c r="C18" s="59" t="s">
        <v>432</v>
      </c>
      <c r="D18" s="66" t="s">
        <v>594</v>
      </c>
      <c r="E18" s="60" t="s">
        <v>592</v>
      </c>
      <c r="F18" s="65">
        <v>8.44</v>
      </c>
      <c r="G18" s="64">
        <v>73</v>
      </c>
      <c r="H18" s="49" t="str">
        <f t="shared" si="0"/>
        <v>300.000</v>
      </c>
      <c r="I18" s="50">
        <f t="shared" si="1"/>
        <v>1500000</v>
      </c>
      <c r="J18" s="122"/>
      <c r="K18" s="60"/>
      <c r="L18" s="60" t="s">
        <v>65</v>
      </c>
      <c r="N18" s="8">
        <v>3</v>
      </c>
    </row>
    <row r="19" spans="1:14" s="8" customFormat="1" ht="18" customHeight="1">
      <c r="A19" s="6">
        <v>10</v>
      </c>
      <c r="B19" s="58" t="s">
        <v>533</v>
      </c>
      <c r="C19" s="59" t="s">
        <v>534</v>
      </c>
      <c r="D19" s="66" t="s">
        <v>535</v>
      </c>
      <c r="E19" s="60" t="s">
        <v>536</v>
      </c>
      <c r="F19" s="65">
        <v>8.2899999999999991</v>
      </c>
      <c r="G19" s="64">
        <v>74</v>
      </c>
      <c r="H19" s="49" t="str">
        <f t="shared" si="0"/>
        <v>300.000</v>
      </c>
      <c r="I19" s="50">
        <f t="shared" si="1"/>
        <v>1500000</v>
      </c>
      <c r="J19" s="122"/>
      <c r="K19" s="56"/>
      <c r="L19" s="56"/>
      <c r="N19" s="8">
        <v>4</v>
      </c>
    </row>
    <row r="20" spans="1:14" s="8" customFormat="1" ht="18" customHeight="1">
      <c r="A20" s="6">
        <v>11</v>
      </c>
      <c r="B20" s="58" t="s">
        <v>595</v>
      </c>
      <c r="C20" s="59" t="s">
        <v>596</v>
      </c>
      <c r="D20" s="66" t="s">
        <v>196</v>
      </c>
      <c r="E20" s="60" t="s">
        <v>592</v>
      </c>
      <c r="F20" s="65">
        <v>8.15</v>
      </c>
      <c r="G20" s="64">
        <v>71</v>
      </c>
      <c r="H20" s="49" t="str">
        <f t="shared" si="0"/>
        <v>300.000</v>
      </c>
      <c r="I20" s="50">
        <f t="shared" si="1"/>
        <v>1500000</v>
      </c>
      <c r="J20" s="122"/>
      <c r="K20" s="48"/>
      <c r="L20" s="48"/>
      <c r="N20" s="8">
        <v>5</v>
      </c>
    </row>
    <row r="21" spans="1:14" s="8" customFormat="1" ht="18" customHeight="1">
      <c r="A21" s="6">
        <v>12</v>
      </c>
      <c r="B21" s="58" t="s">
        <v>597</v>
      </c>
      <c r="C21" s="59" t="s">
        <v>540</v>
      </c>
      <c r="D21" s="66" t="s">
        <v>598</v>
      </c>
      <c r="E21" s="60" t="s">
        <v>592</v>
      </c>
      <c r="F21" s="65">
        <v>8.02</v>
      </c>
      <c r="G21" s="64">
        <v>70</v>
      </c>
      <c r="H21" s="49" t="str">
        <f t="shared" si="0"/>
        <v>300.000</v>
      </c>
      <c r="I21" s="50">
        <f t="shared" si="1"/>
        <v>1500000</v>
      </c>
      <c r="J21" s="136"/>
      <c r="K21" s="48"/>
      <c r="L21" s="48"/>
      <c r="N21" s="8">
        <v>6</v>
      </c>
    </row>
    <row r="22" spans="1:14" s="8" customFormat="1" ht="18" customHeight="1">
      <c r="A22" s="6">
        <v>13</v>
      </c>
      <c r="B22" s="58" t="s">
        <v>573</v>
      </c>
      <c r="C22" s="59" t="s">
        <v>574</v>
      </c>
      <c r="D22" s="66" t="s">
        <v>575</v>
      </c>
      <c r="E22" s="60" t="s">
        <v>569</v>
      </c>
      <c r="F22" s="65">
        <v>7.75</v>
      </c>
      <c r="G22" s="64">
        <v>98</v>
      </c>
      <c r="H22" s="49" t="str">
        <f t="shared" si="0"/>
        <v>300.000</v>
      </c>
      <c r="I22" s="50">
        <f t="shared" si="1"/>
        <v>1500000</v>
      </c>
      <c r="J22" s="122"/>
      <c r="K22" s="118"/>
      <c r="L22" s="118"/>
      <c r="N22" s="8">
        <v>7</v>
      </c>
    </row>
    <row r="23" spans="1:14" s="8" customFormat="1" ht="18" customHeight="1">
      <c r="A23" s="6">
        <v>14</v>
      </c>
      <c r="B23" s="58" t="s">
        <v>577</v>
      </c>
      <c r="C23" s="59" t="s">
        <v>578</v>
      </c>
      <c r="D23" s="66" t="s">
        <v>410</v>
      </c>
      <c r="E23" s="60" t="s">
        <v>579</v>
      </c>
      <c r="F23" s="65">
        <v>7.12</v>
      </c>
      <c r="G23" s="64">
        <v>91</v>
      </c>
      <c r="H23" s="49" t="str">
        <f t="shared" si="0"/>
        <v>300.000</v>
      </c>
      <c r="I23" s="50">
        <f t="shared" si="1"/>
        <v>1500000</v>
      </c>
      <c r="J23" s="122"/>
      <c r="K23" s="48"/>
      <c r="L23" s="48"/>
      <c r="N23" s="8">
        <v>8</v>
      </c>
    </row>
    <row r="24" spans="1:14" s="8" customFormat="1" ht="18" customHeight="1">
      <c r="A24" s="6">
        <v>15</v>
      </c>
      <c r="B24" s="58" t="s">
        <v>570</v>
      </c>
      <c r="C24" s="59" t="s">
        <v>571</v>
      </c>
      <c r="D24" s="66" t="s">
        <v>572</v>
      </c>
      <c r="E24" s="60" t="s">
        <v>569</v>
      </c>
      <c r="F24" s="65">
        <v>7.81</v>
      </c>
      <c r="G24" s="64">
        <v>85</v>
      </c>
      <c r="H24" s="49" t="str">
        <f t="shared" si="0"/>
        <v>300.000</v>
      </c>
      <c r="I24" s="50">
        <f t="shared" si="1"/>
        <v>1500000</v>
      </c>
      <c r="J24" s="122"/>
      <c r="K24" s="48"/>
      <c r="L24" s="48"/>
      <c r="N24" s="8">
        <v>9</v>
      </c>
    </row>
    <row r="25" spans="1:14" s="8" customFormat="1" ht="18" customHeight="1">
      <c r="A25" s="6">
        <v>16</v>
      </c>
      <c r="B25" s="58" t="s">
        <v>588</v>
      </c>
      <c r="C25" s="59" t="s">
        <v>589</v>
      </c>
      <c r="D25" s="66" t="s">
        <v>111</v>
      </c>
      <c r="E25" s="60" t="s">
        <v>579</v>
      </c>
      <c r="F25" s="65">
        <v>7.34</v>
      </c>
      <c r="G25" s="64">
        <v>85</v>
      </c>
      <c r="H25" s="49" t="str">
        <f t="shared" si="0"/>
        <v>300.000</v>
      </c>
      <c r="I25" s="50">
        <f t="shared" si="1"/>
        <v>1500000</v>
      </c>
      <c r="J25" s="155"/>
      <c r="K25" s="56"/>
      <c r="L25" s="56"/>
      <c r="N25" s="8">
        <v>10</v>
      </c>
    </row>
    <row r="26" spans="1:14" s="8" customFormat="1" ht="24.95" customHeight="1">
      <c r="A26" s="177" t="s">
        <v>3</v>
      </c>
      <c r="B26" s="177"/>
      <c r="C26" s="177"/>
      <c r="D26" s="102">
        <f>A25</f>
        <v>16</v>
      </c>
      <c r="E26" s="159" t="s">
        <v>891</v>
      </c>
      <c r="F26" s="159"/>
      <c r="G26" s="159"/>
      <c r="H26" s="159"/>
      <c r="I26" s="19">
        <f>SUM(I10:I25)</f>
        <v>29250000</v>
      </c>
      <c r="J26" s="183"/>
      <c r="K26" s="183"/>
      <c r="L26" s="126"/>
    </row>
    <row r="27" spans="1:14" ht="24.95" customHeight="1">
      <c r="A27" s="181" t="s">
        <v>892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71"/>
      <c r="L27" s="48"/>
    </row>
    <row r="28" spans="1:14" ht="15" customHeight="1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8"/>
      <c r="N28" s="2">
        <f>38-6</f>
        <v>32</v>
      </c>
    </row>
    <row r="29" spans="1:14" s="8" customFormat="1" ht="18" customHeight="1">
      <c r="A29" s="167" t="s">
        <v>888</v>
      </c>
      <c r="B29" s="167"/>
      <c r="C29" s="167"/>
      <c r="D29" s="167"/>
      <c r="E29" s="167" t="s">
        <v>40</v>
      </c>
      <c r="F29" s="167"/>
      <c r="G29" s="167"/>
      <c r="H29" s="167"/>
      <c r="I29" s="167" t="s">
        <v>39</v>
      </c>
      <c r="J29" s="167"/>
      <c r="L29" s="129"/>
    </row>
    <row r="30" spans="1:14" ht="18" customHeight="1">
      <c r="I30" s="15"/>
      <c r="L30" s="130"/>
    </row>
    <row r="31" spans="1:14" s="104" customFormat="1" ht="18" customHeight="1">
      <c r="A31" s="168" t="s">
        <v>51</v>
      </c>
      <c r="B31" s="168"/>
      <c r="C31" s="168"/>
      <c r="D31" s="168"/>
      <c r="E31" s="168" t="s">
        <v>51</v>
      </c>
      <c r="F31" s="168"/>
      <c r="G31" s="168"/>
      <c r="H31" s="168"/>
      <c r="I31" s="168" t="s">
        <v>51</v>
      </c>
      <c r="J31" s="168"/>
      <c r="L31" s="158"/>
    </row>
    <row r="32" spans="1:14" ht="18" customHeight="1">
      <c r="A32" s="57"/>
      <c r="B32" s="57"/>
      <c r="C32" s="57"/>
      <c r="D32" s="99"/>
      <c r="E32" s="57"/>
      <c r="F32" s="57"/>
      <c r="G32" s="57"/>
      <c r="H32" s="57"/>
      <c r="I32" s="57"/>
      <c r="J32" s="57"/>
      <c r="L32" s="131"/>
    </row>
    <row r="33" spans="1:14" ht="18" customHeight="1">
      <c r="I33" s="15"/>
      <c r="L33" s="127"/>
    </row>
    <row r="34" spans="1:14" ht="18" customHeight="1">
      <c r="A34" s="169" t="s">
        <v>76</v>
      </c>
      <c r="B34" s="169"/>
      <c r="C34" s="169"/>
      <c r="D34" s="169"/>
      <c r="E34" s="169" t="s">
        <v>64</v>
      </c>
      <c r="F34" s="169"/>
      <c r="G34" s="169"/>
      <c r="H34" s="169"/>
      <c r="I34" s="169" t="s">
        <v>60</v>
      </c>
      <c r="J34" s="169"/>
      <c r="K34" s="169"/>
      <c r="L34" s="128"/>
    </row>
    <row r="35" spans="1:14" ht="18" customHeight="1">
      <c r="L35" s="127"/>
    </row>
    <row r="36" spans="1:14">
      <c r="L36" s="128"/>
    </row>
    <row r="37" spans="1:14">
      <c r="L37" s="128"/>
    </row>
    <row r="38" spans="1:14">
      <c r="L38" s="131"/>
    </row>
    <row r="39" spans="1:14">
      <c r="L39" s="131"/>
    </row>
    <row r="40" spans="1:14">
      <c r="L40" s="131"/>
    </row>
    <row r="41" spans="1:14">
      <c r="L41" s="131"/>
    </row>
    <row r="42" spans="1:14">
      <c r="L42" s="131"/>
    </row>
    <row r="43" spans="1:14">
      <c r="L43" s="131"/>
    </row>
    <row r="44" spans="1:14" ht="30" customHeight="1">
      <c r="A44" s="196" t="s">
        <v>902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5"/>
      <c r="L44" s="2"/>
    </row>
    <row r="45" spans="1:14" ht="18" customHeight="1">
      <c r="A45" s="153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4"/>
    </row>
    <row r="46" spans="1:14" s="8" customFormat="1" ht="30" customHeight="1">
      <c r="A46" s="154" t="s">
        <v>0</v>
      </c>
      <c r="B46" s="154" t="s">
        <v>50</v>
      </c>
      <c r="C46" s="159" t="s">
        <v>6</v>
      </c>
      <c r="D46" s="159"/>
      <c r="E46" s="4" t="s">
        <v>7</v>
      </c>
      <c r="F46" s="25" t="s">
        <v>13</v>
      </c>
      <c r="G46" s="5" t="s">
        <v>1</v>
      </c>
      <c r="H46" s="154" t="s">
        <v>8</v>
      </c>
      <c r="I46" s="5" t="s">
        <v>10</v>
      </c>
      <c r="J46" s="5" t="s">
        <v>9</v>
      </c>
      <c r="K46" s="154" t="s">
        <v>2</v>
      </c>
      <c r="L46" s="5" t="s">
        <v>12</v>
      </c>
    </row>
    <row r="47" spans="1:14" s="8" customFormat="1" ht="15.95" customHeight="1">
      <c r="A47" s="6">
        <v>1</v>
      </c>
      <c r="B47" s="58" t="s">
        <v>584</v>
      </c>
      <c r="C47" s="59" t="s">
        <v>585</v>
      </c>
      <c r="D47" s="66" t="s">
        <v>105</v>
      </c>
      <c r="E47" s="60" t="s">
        <v>579</v>
      </c>
      <c r="F47" s="65">
        <v>7.31</v>
      </c>
      <c r="G47" s="64">
        <v>83</v>
      </c>
      <c r="H47" s="49"/>
      <c r="I47" s="50"/>
      <c r="J47" s="123"/>
      <c r="K47" s="48"/>
      <c r="L47" s="48"/>
      <c r="N47" s="8">
        <v>11</v>
      </c>
    </row>
    <row r="48" spans="1:14" s="8" customFormat="1" ht="15.95" customHeight="1">
      <c r="A48" s="6">
        <v>2</v>
      </c>
      <c r="B48" s="58" t="s">
        <v>586</v>
      </c>
      <c r="C48" s="59" t="s">
        <v>587</v>
      </c>
      <c r="D48" s="66" t="s">
        <v>286</v>
      </c>
      <c r="E48" s="60" t="s">
        <v>579</v>
      </c>
      <c r="F48" s="65">
        <v>7.13</v>
      </c>
      <c r="G48" s="64">
        <v>83</v>
      </c>
      <c r="H48" s="49"/>
      <c r="I48" s="50"/>
      <c r="J48" s="123"/>
      <c r="K48" s="69"/>
      <c r="L48" s="69" t="s">
        <v>65</v>
      </c>
      <c r="N48" s="8">
        <v>12</v>
      </c>
    </row>
    <row r="49" spans="1:14" s="8" customFormat="1" ht="15.95" customHeight="1">
      <c r="A49" s="6">
        <v>3</v>
      </c>
      <c r="B49" s="58" t="s">
        <v>559</v>
      </c>
      <c r="C49" s="59" t="s">
        <v>407</v>
      </c>
      <c r="D49" s="66" t="s">
        <v>560</v>
      </c>
      <c r="E49" s="60" t="s">
        <v>550</v>
      </c>
      <c r="F49" s="65">
        <v>7.97</v>
      </c>
      <c r="G49" s="64">
        <v>81</v>
      </c>
      <c r="H49" s="49"/>
      <c r="I49" s="50"/>
      <c r="J49" s="82"/>
      <c r="K49" s="48"/>
      <c r="L49" s="48"/>
      <c r="N49" s="8">
        <v>13</v>
      </c>
    </row>
    <row r="50" spans="1:14" s="8" customFormat="1" ht="15.95" customHeight="1">
      <c r="A50" s="6">
        <v>4</v>
      </c>
      <c r="B50" s="58" t="s">
        <v>576</v>
      </c>
      <c r="C50" s="59" t="s">
        <v>213</v>
      </c>
      <c r="D50" s="66" t="s">
        <v>105</v>
      </c>
      <c r="E50" s="60" t="s">
        <v>569</v>
      </c>
      <c r="F50" s="65">
        <v>7.79</v>
      </c>
      <c r="G50" s="64">
        <v>81</v>
      </c>
      <c r="H50" s="49"/>
      <c r="I50" s="50"/>
      <c r="J50" s="123"/>
      <c r="K50" s="48"/>
      <c r="L50" s="48"/>
      <c r="N50" s="8">
        <v>14</v>
      </c>
    </row>
    <row r="51" spans="1:14" s="8" customFormat="1" ht="15.95" customHeight="1">
      <c r="A51" s="6">
        <v>5</v>
      </c>
      <c r="B51" s="58" t="s">
        <v>582</v>
      </c>
      <c r="C51" s="59" t="s">
        <v>583</v>
      </c>
      <c r="D51" s="66" t="s">
        <v>352</v>
      </c>
      <c r="E51" s="60" t="s">
        <v>579</v>
      </c>
      <c r="F51" s="65">
        <v>7.46</v>
      </c>
      <c r="G51" s="64">
        <v>81</v>
      </c>
      <c r="H51" s="49"/>
      <c r="I51" s="50"/>
      <c r="J51" s="122"/>
      <c r="K51" s="48"/>
      <c r="L51" s="48"/>
      <c r="N51" s="8">
        <v>15</v>
      </c>
    </row>
    <row r="52" spans="1:14" s="8" customFormat="1" ht="15.95" customHeight="1">
      <c r="A52" s="6">
        <v>6</v>
      </c>
      <c r="B52" s="58" t="s">
        <v>567</v>
      </c>
      <c r="C52" s="59" t="s">
        <v>568</v>
      </c>
      <c r="D52" s="66" t="s">
        <v>230</v>
      </c>
      <c r="E52" s="60" t="s">
        <v>569</v>
      </c>
      <c r="F52" s="65">
        <v>7.27</v>
      </c>
      <c r="G52" s="64">
        <v>80</v>
      </c>
      <c r="H52" s="49"/>
      <c r="I52" s="50"/>
      <c r="J52" s="136"/>
      <c r="K52" s="48"/>
      <c r="L52" s="48"/>
      <c r="N52" s="8">
        <v>16</v>
      </c>
    </row>
    <row r="53" spans="1:14" s="8" customFormat="1" ht="15.95" customHeight="1">
      <c r="A53" s="6">
        <v>7</v>
      </c>
      <c r="B53" s="58" t="s">
        <v>564</v>
      </c>
      <c r="C53" s="59" t="s">
        <v>321</v>
      </c>
      <c r="D53" s="66" t="s">
        <v>352</v>
      </c>
      <c r="E53" s="60" t="s">
        <v>550</v>
      </c>
      <c r="F53" s="65">
        <v>7.72</v>
      </c>
      <c r="G53" s="64">
        <v>79</v>
      </c>
      <c r="H53" s="49"/>
      <c r="I53" s="50"/>
      <c r="J53" s="122"/>
      <c r="K53" s="48"/>
      <c r="L53" s="48"/>
    </row>
    <row r="54" spans="1:14" s="8" customFormat="1" ht="15.95" customHeight="1">
      <c r="A54" s="6">
        <v>8</v>
      </c>
      <c r="B54" s="58" t="s">
        <v>566</v>
      </c>
      <c r="C54" s="59" t="s">
        <v>540</v>
      </c>
      <c r="D54" s="66" t="s">
        <v>532</v>
      </c>
      <c r="E54" s="60" t="s">
        <v>550</v>
      </c>
      <c r="F54" s="65">
        <v>7.58</v>
      </c>
      <c r="G54" s="64">
        <v>78</v>
      </c>
      <c r="H54" s="49"/>
      <c r="I54" s="50"/>
      <c r="J54" s="82"/>
      <c r="K54" s="48"/>
      <c r="L54" s="48"/>
    </row>
    <row r="55" spans="1:14" s="8" customFormat="1" ht="15.95" customHeight="1">
      <c r="A55" s="6">
        <v>9</v>
      </c>
      <c r="B55" s="58" t="s">
        <v>580</v>
      </c>
      <c r="C55" s="59" t="s">
        <v>404</v>
      </c>
      <c r="D55" s="66" t="s">
        <v>581</v>
      </c>
      <c r="E55" s="60" t="s">
        <v>579</v>
      </c>
      <c r="F55" s="65">
        <v>7.46</v>
      </c>
      <c r="G55" s="64">
        <v>73</v>
      </c>
      <c r="H55" s="49"/>
      <c r="I55" s="50"/>
      <c r="J55" s="122"/>
      <c r="K55" s="52"/>
      <c r="L55" s="52"/>
    </row>
    <row r="56" spans="1:14" s="8" customFormat="1" ht="15.95" customHeight="1">
      <c r="A56" s="6">
        <v>10</v>
      </c>
      <c r="B56" s="58" t="s">
        <v>561</v>
      </c>
      <c r="C56" s="59" t="s">
        <v>562</v>
      </c>
      <c r="D56" s="66" t="s">
        <v>563</v>
      </c>
      <c r="E56" s="60" t="s">
        <v>550</v>
      </c>
      <c r="F56" s="65">
        <v>7.73</v>
      </c>
      <c r="G56" s="64">
        <v>71</v>
      </c>
      <c r="H56" s="49"/>
      <c r="I56" s="50"/>
      <c r="J56" s="123"/>
      <c r="K56" s="48"/>
      <c r="L56" s="48"/>
    </row>
    <row r="57" spans="1:14" s="8" customFormat="1" ht="15.95" customHeight="1">
      <c r="A57" s="6">
        <v>11</v>
      </c>
      <c r="B57" s="58" t="s">
        <v>555</v>
      </c>
      <c r="C57" s="59" t="s">
        <v>556</v>
      </c>
      <c r="D57" s="66" t="s">
        <v>292</v>
      </c>
      <c r="E57" s="60" t="s">
        <v>550</v>
      </c>
      <c r="F57" s="65">
        <v>7.43</v>
      </c>
      <c r="G57" s="64">
        <v>71</v>
      </c>
      <c r="H57" s="49"/>
      <c r="I57" s="50"/>
      <c r="J57" s="82"/>
      <c r="K57" s="48"/>
      <c r="L57" s="48"/>
    </row>
    <row r="58" spans="1:14" s="8" customFormat="1" ht="15.95" customHeight="1">
      <c r="A58" s="6">
        <v>12</v>
      </c>
      <c r="B58" s="58" t="s">
        <v>557</v>
      </c>
      <c r="C58" s="59" t="s">
        <v>243</v>
      </c>
      <c r="D58" s="66" t="s">
        <v>101</v>
      </c>
      <c r="E58" s="60" t="s">
        <v>550</v>
      </c>
      <c r="F58" s="65">
        <v>7.38</v>
      </c>
      <c r="G58" s="64">
        <v>71</v>
      </c>
      <c r="H58" s="49"/>
      <c r="I58" s="50"/>
      <c r="J58" s="122"/>
      <c r="K58" s="48"/>
      <c r="L58" s="48"/>
    </row>
    <row r="59" spans="1:14" s="8" customFormat="1" ht="15.95" customHeight="1">
      <c r="A59" s="6">
        <v>13</v>
      </c>
      <c r="B59" s="58" t="s">
        <v>553</v>
      </c>
      <c r="C59" s="59" t="s">
        <v>554</v>
      </c>
      <c r="D59" s="66" t="s">
        <v>115</v>
      </c>
      <c r="E59" s="60" t="s">
        <v>550</v>
      </c>
      <c r="F59" s="65">
        <v>7.3</v>
      </c>
      <c r="G59" s="64">
        <v>71</v>
      </c>
      <c r="H59" s="49"/>
      <c r="I59" s="50"/>
      <c r="J59" s="122"/>
      <c r="K59" s="48"/>
      <c r="L59" s="48"/>
    </row>
    <row r="60" spans="1:14" s="8" customFormat="1" ht="15.95" customHeight="1">
      <c r="A60" s="6">
        <v>14</v>
      </c>
      <c r="B60" s="58" t="s">
        <v>551</v>
      </c>
      <c r="C60" s="59" t="s">
        <v>552</v>
      </c>
      <c r="D60" s="66" t="s">
        <v>115</v>
      </c>
      <c r="E60" s="60" t="s">
        <v>550</v>
      </c>
      <c r="F60" s="65">
        <v>7.26</v>
      </c>
      <c r="G60" s="64">
        <v>71</v>
      </c>
      <c r="H60" s="49"/>
      <c r="I60" s="50"/>
      <c r="J60" s="122"/>
      <c r="K60" s="48"/>
      <c r="L60" s="48"/>
    </row>
    <row r="61" spans="1:14" s="8" customFormat="1" ht="15.95" customHeight="1">
      <c r="A61" s="6">
        <v>15</v>
      </c>
      <c r="B61" s="58" t="s">
        <v>545</v>
      </c>
      <c r="C61" s="59" t="s">
        <v>546</v>
      </c>
      <c r="D61" s="66" t="s">
        <v>292</v>
      </c>
      <c r="E61" s="60" t="s">
        <v>547</v>
      </c>
      <c r="F61" s="65">
        <v>7.18</v>
      </c>
      <c r="G61" s="64">
        <v>71</v>
      </c>
      <c r="H61" s="49"/>
      <c r="I61" s="50"/>
      <c r="J61" s="82"/>
      <c r="K61" s="48"/>
      <c r="L61" s="48"/>
    </row>
    <row r="62" spans="1:14" s="8" customFormat="1" ht="15.95" customHeight="1">
      <c r="A62" s="6">
        <v>16</v>
      </c>
      <c r="B62" s="58" t="s">
        <v>548</v>
      </c>
      <c r="C62" s="59" t="s">
        <v>549</v>
      </c>
      <c r="D62" s="66" t="s">
        <v>115</v>
      </c>
      <c r="E62" s="60" t="s">
        <v>550</v>
      </c>
      <c r="F62" s="65">
        <v>7.07</v>
      </c>
      <c r="G62" s="64">
        <v>71</v>
      </c>
      <c r="H62" s="49"/>
      <c r="I62" s="50"/>
      <c r="J62" s="122"/>
      <c r="K62" s="52"/>
      <c r="L62" s="52"/>
    </row>
    <row r="63" spans="1:14" s="8" customFormat="1" ht="15.95" customHeight="1">
      <c r="A63" s="6">
        <v>17</v>
      </c>
      <c r="B63" s="58" t="s">
        <v>537</v>
      </c>
      <c r="C63" s="59" t="s">
        <v>214</v>
      </c>
      <c r="D63" s="66" t="s">
        <v>538</v>
      </c>
      <c r="E63" s="60" t="s">
        <v>536</v>
      </c>
      <c r="F63" s="65">
        <v>7.57</v>
      </c>
      <c r="G63" s="64">
        <v>70</v>
      </c>
      <c r="H63" s="49"/>
      <c r="I63" s="50"/>
      <c r="J63" s="122"/>
      <c r="K63" s="135"/>
      <c r="L63" s="135"/>
    </row>
    <row r="64" spans="1:14">
      <c r="L64" s="129"/>
    </row>
    <row r="65" spans="12:12">
      <c r="L65" s="128"/>
    </row>
    <row r="66" spans="12:12">
      <c r="L66" s="128"/>
    </row>
    <row r="67" spans="12:12">
      <c r="L67" s="127"/>
    </row>
    <row r="68" spans="12:12">
      <c r="L68" s="127"/>
    </row>
    <row r="69" spans="12:12">
      <c r="L69" s="127"/>
    </row>
    <row r="70" spans="12:12">
      <c r="L70" s="127"/>
    </row>
    <row r="71" spans="12:12">
      <c r="L71" s="127"/>
    </row>
    <row r="72" spans="12:12">
      <c r="L72" s="127"/>
    </row>
    <row r="73" spans="12:12">
      <c r="L73" s="127"/>
    </row>
    <row r="74" spans="12:12">
      <c r="L74" s="127"/>
    </row>
    <row r="75" spans="12:12">
      <c r="L75" s="127"/>
    </row>
    <row r="76" spans="12:12">
      <c r="L76" s="127"/>
    </row>
    <row r="77" spans="12:12">
      <c r="L77" s="127"/>
    </row>
    <row r="78" spans="12:12">
      <c r="L78" s="127"/>
    </row>
    <row r="79" spans="12:12">
      <c r="L79" s="127"/>
    </row>
    <row r="80" spans="12:12">
      <c r="L80" s="127"/>
    </row>
    <row r="81" spans="12:12">
      <c r="L81" s="128"/>
    </row>
    <row r="82" spans="12:12">
      <c r="L82" s="127"/>
    </row>
    <row r="83" spans="12:12">
      <c r="L83" s="127"/>
    </row>
    <row r="84" spans="12:12">
      <c r="L84" s="127"/>
    </row>
    <row r="85" spans="12:12">
      <c r="L85" s="130"/>
    </row>
    <row r="86" spans="12:12">
      <c r="L86" s="130"/>
    </row>
    <row r="87" spans="12:12">
      <c r="L87" s="130"/>
    </row>
    <row r="88" spans="12:12">
      <c r="L88" s="130"/>
    </row>
    <row r="89" spans="12:12">
      <c r="L89" s="130"/>
    </row>
    <row r="90" spans="12:12">
      <c r="L90" s="130"/>
    </row>
    <row r="91" spans="12:12">
      <c r="L91" s="130"/>
    </row>
    <row r="92" spans="12:12">
      <c r="L92" s="130"/>
    </row>
    <row r="93" spans="12:12">
      <c r="L93" s="130"/>
    </row>
    <row r="94" spans="12:12">
      <c r="L94" s="130"/>
    </row>
    <row r="95" spans="12:12">
      <c r="L95" s="130"/>
    </row>
    <row r="96" spans="12:12">
      <c r="L96" s="130"/>
    </row>
    <row r="97" spans="12:12">
      <c r="L97" s="130"/>
    </row>
    <row r="98" spans="12:12">
      <c r="L98" s="130"/>
    </row>
    <row r="99" spans="12:12">
      <c r="L99" s="127"/>
    </row>
    <row r="100" spans="12:12">
      <c r="L100" s="132"/>
    </row>
    <row r="101" spans="12:12">
      <c r="L101" s="127"/>
    </row>
  </sheetData>
  <sortState ref="A22:N47">
    <sortCondition descending="1" ref="G22:G47"/>
  </sortState>
  <mergeCells count="26">
    <mergeCell ref="A44:J44"/>
    <mergeCell ref="A1:E1"/>
    <mergeCell ref="F1:K1"/>
    <mergeCell ref="A2:E2"/>
    <mergeCell ref="F2:K2"/>
    <mergeCell ref="A6:K6"/>
    <mergeCell ref="A3:E3"/>
    <mergeCell ref="F3:K3"/>
    <mergeCell ref="A4:E4"/>
    <mergeCell ref="A5:K5"/>
    <mergeCell ref="C46:D46"/>
    <mergeCell ref="A27:K27"/>
    <mergeCell ref="E26:H26"/>
    <mergeCell ref="A7:K7"/>
    <mergeCell ref="C9:D9"/>
    <mergeCell ref="J26:K26"/>
    <mergeCell ref="A26:C26"/>
    <mergeCell ref="A34:D34"/>
    <mergeCell ref="E34:H34"/>
    <mergeCell ref="I34:K34"/>
    <mergeCell ref="A29:D29"/>
    <mergeCell ref="E29:H29"/>
    <mergeCell ref="I29:J29"/>
    <mergeCell ref="A31:D31"/>
    <mergeCell ref="E31:H31"/>
    <mergeCell ref="I31:J31"/>
  </mergeCells>
  <phoneticPr fontId="3" type="noConversion"/>
  <conditionalFormatting sqref="I10:I22 I52:I62">
    <cfRule type="cellIs" dxfId="55" priority="135" stopIfTrue="1" operator="equal">
      <formula>2375000</formula>
    </cfRule>
    <cfRule type="cellIs" dxfId="54" priority="136" stopIfTrue="1" operator="equal">
      <formula>2750000</formula>
    </cfRule>
  </conditionalFormatting>
  <conditionalFormatting sqref="I23:I25">
    <cfRule type="cellIs" dxfId="53" priority="37" stopIfTrue="1" operator="equal">
      <formula>2375000</formula>
    </cfRule>
    <cfRule type="cellIs" dxfId="52" priority="38" stopIfTrue="1" operator="equal">
      <formula>2750000</formula>
    </cfRule>
  </conditionalFormatting>
  <conditionalFormatting sqref="F10:F25 F48:F63">
    <cfRule type="cellIs" dxfId="51" priority="28" stopIfTrue="1" operator="lessThan">
      <formula>3</formula>
    </cfRule>
    <cfRule type="cellIs" dxfId="50" priority="29" stopIfTrue="1" operator="lessThan">
      <formula>5</formula>
    </cfRule>
    <cfRule type="cellIs" dxfId="49" priority="30" stopIfTrue="1" operator="notBetween">
      <formula>7</formula>
      <formula>"&lt;7"</formula>
    </cfRule>
  </conditionalFormatting>
  <conditionalFormatting sqref="G10:G25 G48:G63">
    <cfRule type="cellIs" dxfId="48" priority="22" stopIfTrue="1" operator="lessThan">
      <formula>30</formula>
    </cfRule>
    <cfRule type="cellIs" dxfId="47" priority="23" stopIfTrue="1" operator="lessThan">
      <formula>50</formula>
    </cfRule>
    <cfRule type="cellIs" dxfId="46" priority="24" stopIfTrue="1" operator="notBetween">
      <formula>70</formula>
      <formula>"&lt;70"</formula>
    </cfRule>
  </conditionalFormatting>
  <conditionalFormatting sqref="I63">
    <cfRule type="cellIs" dxfId="45" priority="17" stopIfTrue="1" operator="equal">
      <formula>2375000</formula>
    </cfRule>
    <cfRule type="cellIs" dxfId="44" priority="18" stopIfTrue="1" operator="equal">
      <formula>2750000</formula>
    </cfRule>
  </conditionalFormatting>
  <conditionalFormatting sqref="I47:I51">
    <cfRule type="cellIs" dxfId="43" priority="13" stopIfTrue="1" operator="equal">
      <formula>2375000</formula>
    </cfRule>
    <cfRule type="cellIs" dxfId="42" priority="14" stopIfTrue="1" operator="equal">
      <formula>2750000</formula>
    </cfRule>
  </conditionalFormatting>
  <conditionalFormatting sqref="F47">
    <cfRule type="cellIs" dxfId="41" priority="7" stopIfTrue="1" operator="lessThan">
      <formula>3</formula>
    </cfRule>
    <cfRule type="cellIs" dxfId="40" priority="8" stopIfTrue="1" operator="lessThan">
      <formula>5</formula>
    </cfRule>
    <cfRule type="cellIs" dxfId="39" priority="9" stopIfTrue="1" operator="notBetween">
      <formula>7</formula>
      <formula>"&lt;7"</formula>
    </cfRule>
  </conditionalFormatting>
  <conditionalFormatting sqref="G47">
    <cfRule type="cellIs" dxfId="38" priority="1" stopIfTrue="1" operator="lessThan">
      <formula>30</formula>
    </cfRule>
    <cfRule type="cellIs" dxfId="37" priority="2" stopIfTrue="1" operator="lessThan">
      <formula>50</formula>
    </cfRule>
    <cfRule type="cellIs" dxfId="36" priority="3" stopIfTrue="1" operator="notBetween">
      <formula>70</formula>
      <formula>"&lt;70"</formula>
    </cfRule>
  </conditionalFormatting>
  <pageMargins left="0.78740157480314965" right="0.23622047244094491" top="0.47244094488188981" bottom="0.47244094488188981" header="0" footer="0.23622047244094491"/>
  <pageSetup paperSize="9" scale="95" orientation="portrait" horizontalDpi="300" verticalDpi="300" r:id="rId1"/>
  <headerFooter alignWithMargins="0">
    <oddFooter>&amp;L&amp;"Times New Roman,Regular"&amp;8&amp;Z&amp;F&amp;R&amp;"Times New Roman,Regular"&amp;10&amp;P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"/>
  <sheetViews>
    <sheetView view="pageBreakPreview" topLeftCell="A71" zoomScaleNormal="100" workbookViewId="0">
      <selection activeCell="A78" sqref="A78:J78"/>
    </sheetView>
  </sheetViews>
  <sheetFormatPr defaultRowHeight="15"/>
  <cols>
    <col min="1" max="1" width="4.625" style="2" customWidth="1"/>
    <col min="2" max="2" width="8.625" style="2" customWidth="1"/>
    <col min="3" max="3" width="17.5" style="2" bestFit="1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4.625" style="2" customWidth="1"/>
    <col min="11" max="11" width="7.25" style="2" hidden="1" customWidth="1"/>
    <col min="12" max="12" width="3.625" style="13" customWidth="1"/>
    <col min="13" max="16384" width="9" style="2"/>
  </cols>
  <sheetData>
    <row r="1" spans="1:14" ht="18" customHeight="1">
      <c r="A1" s="170" t="s">
        <v>62</v>
      </c>
      <c r="B1" s="170"/>
      <c r="C1" s="170"/>
      <c r="D1" s="170"/>
      <c r="E1" s="170"/>
      <c r="F1" s="160" t="s">
        <v>4</v>
      </c>
      <c r="G1" s="160"/>
      <c r="H1" s="160"/>
      <c r="I1" s="160"/>
      <c r="J1" s="160"/>
      <c r="K1" s="160"/>
      <c r="L1" s="15"/>
    </row>
    <row r="2" spans="1:14" ht="18" customHeight="1">
      <c r="A2" s="160" t="s">
        <v>71</v>
      </c>
      <c r="B2" s="160"/>
      <c r="C2" s="160"/>
      <c r="D2" s="160"/>
      <c r="E2" s="160"/>
      <c r="F2" s="169" t="s">
        <v>5</v>
      </c>
      <c r="G2" s="169"/>
      <c r="H2" s="169"/>
      <c r="I2" s="169"/>
      <c r="J2" s="169"/>
      <c r="K2" s="169"/>
      <c r="L2" s="15"/>
    </row>
    <row r="3" spans="1:14" ht="18" customHeight="1">
      <c r="A3" s="160" t="s">
        <v>72</v>
      </c>
      <c r="B3" s="160"/>
      <c r="C3" s="160"/>
      <c r="D3" s="160"/>
      <c r="E3" s="160"/>
      <c r="F3" s="161"/>
      <c r="G3" s="161"/>
      <c r="H3" s="162"/>
      <c r="I3" s="162"/>
      <c r="J3" s="162"/>
      <c r="K3" s="162"/>
      <c r="L3" s="15"/>
    </row>
    <row r="4" spans="1:14" s="23" customFormat="1" ht="18" customHeight="1">
      <c r="A4" s="163"/>
      <c r="B4" s="163"/>
      <c r="C4" s="164"/>
      <c r="D4" s="164"/>
      <c r="E4" s="164"/>
      <c r="L4" s="24"/>
    </row>
    <row r="5" spans="1:14" ht="50.1" customHeight="1">
      <c r="A5" s="165" t="s">
        <v>79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5"/>
    </row>
    <row r="6" spans="1:14" s="8" customFormat="1" ht="24.95" customHeight="1">
      <c r="A6" s="174" t="s">
        <v>75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21"/>
    </row>
    <row r="7" spans="1:14" ht="35.1" customHeight="1">
      <c r="A7" s="175" t="s">
        <v>900</v>
      </c>
      <c r="B7" s="175"/>
      <c r="C7" s="176"/>
      <c r="D7" s="176"/>
      <c r="E7" s="176"/>
      <c r="F7" s="176"/>
      <c r="G7" s="176"/>
      <c r="H7" s="176"/>
      <c r="I7" s="176"/>
      <c r="J7" s="176"/>
      <c r="K7" s="176"/>
    </row>
    <row r="8" spans="1:14" s="8" customFormat="1" ht="15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21"/>
    </row>
    <row r="9" spans="1:14" s="8" customFormat="1" ht="35.1" customHeight="1">
      <c r="A9" s="3" t="s">
        <v>0</v>
      </c>
      <c r="B9" s="3" t="s">
        <v>50</v>
      </c>
      <c r="C9" s="159" t="s">
        <v>6</v>
      </c>
      <c r="D9" s="159"/>
      <c r="E9" s="4" t="s">
        <v>7</v>
      </c>
      <c r="F9" s="25" t="s">
        <v>13</v>
      </c>
      <c r="G9" s="5" t="s">
        <v>1</v>
      </c>
      <c r="H9" s="3" t="s">
        <v>8</v>
      </c>
      <c r="I9" s="5" t="s">
        <v>10</v>
      </c>
      <c r="J9" s="5" t="s">
        <v>9</v>
      </c>
      <c r="K9" s="3" t="s">
        <v>2</v>
      </c>
      <c r="L9" s="5" t="s">
        <v>12</v>
      </c>
    </row>
    <row r="10" spans="1:14" s="8" customFormat="1" ht="20.100000000000001" customHeight="1">
      <c r="A10" s="6">
        <v>1</v>
      </c>
      <c r="B10" s="61" t="s">
        <v>423</v>
      </c>
      <c r="C10" s="62" t="s">
        <v>315</v>
      </c>
      <c r="D10" s="63" t="s">
        <v>424</v>
      </c>
      <c r="E10" s="60" t="s">
        <v>416</v>
      </c>
      <c r="F10" s="65">
        <v>9.32</v>
      </c>
      <c r="G10" s="64">
        <v>100</v>
      </c>
      <c r="H10" s="49" t="str">
        <f t="shared" ref="H10:H41" si="0">IF(AND(F10&gt;=9,G10&gt;=90),"550.000",IF(AND(F10&gt;=8,G10&gt;=80),"475.000",IF(AND(F10&gt;=7,G10&gt;=70),"300.000"," ")))</f>
        <v>550.000</v>
      </c>
      <c r="I10" s="50">
        <f t="shared" ref="I10:I41" si="1">H10*5</f>
        <v>2750000</v>
      </c>
      <c r="J10" s="86"/>
      <c r="K10" s="51"/>
      <c r="L10" s="68" t="s">
        <v>65</v>
      </c>
    </row>
    <row r="11" spans="1:14" s="8" customFormat="1" ht="20.100000000000001" customHeight="1">
      <c r="A11" s="6">
        <v>2</v>
      </c>
      <c r="B11" s="61" t="s">
        <v>425</v>
      </c>
      <c r="C11" s="62" t="s">
        <v>426</v>
      </c>
      <c r="D11" s="63" t="s">
        <v>427</v>
      </c>
      <c r="E11" s="60" t="s">
        <v>416</v>
      </c>
      <c r="F11" s="65">
        <v>9.2799999999999994</v>
      </c>
      <c r="G11" s="64">
        <v>93</v>
      </c>
      <c r="H11" s="49" t="str">
        <f t="shared" si="0"/>
        <v>550.000</v>
      </c>
      <c r="I11" s="50">
        <f t="shared" si="1"/>
        <v>2750000</v>
      </c>
      <c r="J11" s="84"/>
      <c r="K11" s="51"/>
      <c r="L11" s="68" t="s">
        <v>65</v>
      </c>
    </row>
    <row r="12" spans="1:14" s="8" customFormat="1" ht="20.100000000000001" customHeight="1">
      <c r="A12" s="6">
        <v>3</v>
      </c>
      <c r="B12" s="61" t="s">
        <v>290</v>
      </c>
      <c r="C12" s="62" t="s">
        <v>91</v>
      </c>
      <c r="D12" s="63" t="s">
        <v>122</v>
      </c>
      <c r="E12" s="60" t="s">
        <v>291</v>
      </c>
      <c r="F12" s="65">
        <v>8.0299999999999994</v>
      </c>
      <c r="G12" s="64">
        <v>90</v>
      </c>
      <c r="H12" s="49" t="str">
        <f t="shared" si="0"/>
        <v>475.000</v>
      </c>
      <c r="I12" s="50">
        <f t="shared" si="1"/>
        <v>2375000</v>
      </c>
      <c r="J12" s="84"/>
      <c r="K12" s="51"/>
      <c r="L12" s="78"/>
      <c r="N12" s="8">
        <v>1</v>
      </c>
    </row>
    <row r="13" spans="1:14" s="8" customFormat="1" ht="20.100000000000001" customHeight="1">
      <c r="A13" s="6">
        <v>4</v>
      </c>
      <c r="B13" s="61" t="s">
        <v>295</v>
      </c>
      <c r="C13" s="62" t="s">
        <v>281</v>
      </c>
      <c r="D13" s="63" t="s">
        <v>192</v>
      </c>
      <c r="E13" s="60" t="s">
        <v>294</v>
      </c>
      <c r="F13" s="65">
        <v>8.49</v>
      </c>
      <c r="G13" s="64">
        <v>100</v>
      </c>
      <c r="H13" s="49" t="str">
        <f t="shared" si="0"/>
        <v>475.000</v>
      </c>
      <c r="I13" s="50">
        <f t="shared" si="1"/>
        <v>2375000</v>
      </c>
      <c r="J13" s="51"/>
      <c r="K13" s="51"/>
      <c r="L13" s="69" t="s">
        <v>65</v>
      </c>
      <c r="N13" s="8">
        <v>2</v>
      </c>
    </row>
    <row r="14" spans="1:14" s="8" customFormat="1" ht="20.100000000000001" customHeight="1">
      <c r="A14" s="6">
        <v>5</v>
      </c>
      <c r="B14" s="61" t="s">
        <v>296</v>
      </c>
      <c r="C14" s="62" t="s">
        <v>297</v>
      </c>
      <c r="D14" s="63" t="s">
        <v>298</v>
      </c>
      <c r="E14" s="60" t="s">
        <v>294</v>
      </c>
      <c r="F14" s="65">
        <v>8.19</v>
      </c>
      <c r="G14" s="64">
        <v>100</v>
      </c>
      <c r="H14" s="49" t="str">
        <f t="shared" si="0"/>
        <v>475.000</v>
      </c>
      <c r="I14" s="50">
        <f t="shared" si="1"/>
        <v>2375000</v>
      </c>
      <c r="J14" s="84"/>
      <c r="K14" s="51"/>
      <c r="L14" s="69" t="s">
        <v>65</v>
      </c>
      <c r="N14" s="8">
        <v>3</v>
      </c>
    </row>
    <row r="15" spans="1:14" s="8" customFormat="1" ht="20.100000000000001" customHeight="1">
      <c r="A15" s="6">
        <v>6</v>
      </c>
      <c r="B15" s="61" t="s">
        <v>301</v>
      </c>
      <c r="C15" s="62" t="s">
        <v>302</v>
      </c>
      <c r="D15" s="63" t="s">
        <v>303</v>
      </c>
      <c r="E15" s="60" t="s">
        <v>294</v>
      </c>
      <c r="F15" s="65">
        <v>8.5299999999999994</v>
      </c>
      <c r="G15" s="64">
        <v>100</v>
      </c>
      <c r="H15" s="49" t="str">
        <f t="shared" si="0"/>
        <v>475.000</v>
      </c>
      <c r="I15" s="50">
        <f t="shared" si="1"/>
        <v>2375000</v>
      </c>
      <c r="J15" s="51"/>
      <c r="K15" s="51"/>
      <c r="L15" s="87"/>
      <c r="N15" s="8">
        <v>4</v>
      </c>
    </row>
    <row r="16" spans="1:14" s="8" customFormat="1" ht="20.100000000000001" customHeight="1">
      <c r="A16" s="6">
        <v>7</v>
      </c>
      <c r="B16" s="61" t="s">
        <v>304</v>
      </c>
      <c r="C16" s="62" t="s">
        <v>305</v>
      </c>
      <c r="D16" s="63" t="s">
        <v>306</v>
      </c>
      <c r="E16" s="60" t="s">
        <v>307</v>
      </c>
      <c r="F16" s="65">
        <v>8.06</v>
      </c>
      <c r="G16" s="64">
        <v>86</v>
      </c>
      <c r="H16" s="49" t="str">
        <f t="shared" si="0"/>
        <v>475.000</v>
      </c>
      <c r="I16" s="50">
        <f t="shared" si="1"/>
        <v>2375000</v>
      </c>
      <c r="J16" s="80"/>
      <c r="K16" s="51"/>
      <c r="L16" s="48"/>
      <c r="N16" s="8">
        <v>5</v>
      </c>
    </row>
    <row r="17" spans="1:14" s="8" customFormat="1" ht="20.100000000000001" customHeight="1">
      <c r="A17" s="6">
        <v>8</v>
      </c>
      <c r="B17" s="61" t="s">
        <v>308</v>
      </c>
      <c r="C17" s="62" t="s">
        <v>309</v>
      </c>
      <c r="D17" s="63" t="s">
        <v>310</v>
      </c>
      <c r="E17" s="60" t="s">
        <v>311</v>
      </c>
      <c r="F17" s="64">
        <v>8.6300000000000008</v>
      </c>
      <c r="G17" s="64">
        <v>82</v>
      </c>
      <c r="H17" s="49" t="str">
        <f t="shared" si="0"/>
        <v>475.000</v>
      </c>
      <c r="I17" s="50">
        <f t="shared" si="1"/>
        <v>2375000</v>
      </c>
      <c r="J17" s="92"/>
      <c r="K17" s="51"/>
      <c r="L17" s="48"/>
      <c r="N17" s="8">
        <v>6</v>
      </c>
    </row>
    <row r="18" spans="1:14" s="8" customFormat="1" ht="20.100000000000001" customHeight="1">
      <c r="A18" s="6">
        <v>9</v>
      </c>
      <c r="B18" s="61" t="s">
        <v>313</v>
      </c>
      <c r="C18" s="62" t="s">
        <v>314</v>
      </c>
      <c r="D18" s="63" t="s">
        <v>111</v>
      </c>
      <c r="E18" s="60" t="s">
        <v>311</v>
      </c>
      <c r="F18" s="64">
        <v>8.01</v>
      </c>
      <c r="G18" s="64">
        <v>80</v>
      </c>
      <c r="H18" s="49" t="str">
        <f t="shared" si="0"/>
        <v>475.000</v>
      </c>
      <c r="I18" s="50">
        <f t="shared" si="1"/>
        <v>2375000</v>
      </c>
      <c r="J18" s="86"/>
      <c r="K18" s="51"/>
      <c r="L18" s="78"/>
      <c r="N18" s="8">
        <v>7</v>
      </c>
    </row>
    <row r="19" spans="1:14" s="8" customFormat="1" ht="20.100000000000001" customHeight="1">
      <c r="A19" s="6">
        <v>10</v>
      </c>
      <c r="B19" s="61" t="s">
        <v>322</v>
      </c>
      <c r="C19" s="62" t="s">
        <v>323</v>
      </c>
      <c r="D19" s="63" t="s">
        <v>324</v>
      </c>
      <c r="E19" s="60" t="s">
        <v>325</v>
      </c>
      <c r="F19" s="65">
        <v>8.5399999999999991</v>
      </c>
      <c r="G19" s="64">
        <v>91</v>
      </c>
      <c r="H19" s="49" t="str">
        <f t="shared" si="0"/>
        <v>475.000</v>
      </c>
      <c r="I19" s="50">
        <f t="shared" si="1"/>
        <v>2375000</v>
      </c>
      <c r="J19" s="109"/>
      <c r="K19" s="51"/>
      <c r="L19" s="48"/>
      <c r="N19" s="8">
        <v>8</v>
      </c>
    </row>
    <row r="20" spans="1:14" s="8" customFormat="1" ht="20.100000000000001" customHeight="1">
      <c r="A20" s="6">
        <v>11</v>
      </c>
      <c r="B20" s="61" t="s">
        <v>326</v>
      </c>
      <c r="C20" s="62" t="s">
        <v>327</v>
      </c>
      <c r="D20" s="63" t="s">
        <v>328</v>
      </c>
      <c r="E20" s="60" t="s">
        <v>325</v>
      </c>
      <c r="F20" s="65">
        <v>8.11</v>
      </c>
      <c r="G20" s="64">
        <v>80</v>
      </c>
      <c r="H20" s="49" t="str">
        <f t="shared" si="0"/>
        <v>475.000</v>
      </c>
      <c r="I20" s="50">
        <f t="shared" si="1"/>
        <v>2375000</v>
      </c>
      <c r="J20" s="51"/>
      <c r="K20" s="51"/>
      <c r="L20" s="48"/>
      <c r="N20" s="8">
        <v>9</v>
      </c>
    </row>
    <row r="21" spans="1:14" s="8" customFormat="1" ht="20.100000000000001" customHeight="1">
      <c r="A21" s="6">
        <v>12</v>
      </c>
      <c r="B21" s="61" t="s">
        <v>365</v>
      </c>
      <c r="C21" s="62" t="s">
        <v>102</v>
      </c>
      <c r="D21" s="63" t="s">
        <v>366</v>
      </c>
      <c r="E21" s="60" t="s">
        <v>356</v>
      </c>
      <c r="F21" s="65">
        <v>9</v>
      </c>
      <c r="G21" s="64">
        <v>80</v>
      </c>
      <c r="H21" s="49" t="str">
        <f t="shared" si="0"/>
        <v>475.000</v>
      </c>
      <c r="I21" s="50">
        <f t="shared" si="1"/>
        <v>2375000</v>
      </c>
      <c r="J21" s="92"/>
      <c r="K21" s="51"/>
      <c r="L21" s="48"/>
      <c r="N21" s="8">
        <v>10</v>
      </c>
    </row>
    <row r="22" spans="1:14" s="8" customFormat="1" ht="20.100000000000001" customHeight="1">
      <c r="A22" s="6">
        <v>13</v>
      </c>
      <c r="B22" s="61" t="s">
        <v>367</v>
      </c>
      <c r="C22" s="62" t="s">
        <v>173</v>
      </c>
      <c r="D22" s="63" t="s">
        <v>253</v>
      </c>
      <c r="E22" s="60" t="s">
        <v>356</v>
      </c>
      <c r="F22" s="65">
        <v>8.5</v>
      </c>
      <c r="G22" s="64">
        <v>81</v>
      </c>
      <c r="H22" s="49" t="str">
        <f t="shared" si="0"/>
        <v>475.000</v>
      </c>
      <c r="I22" s="50">
        <f t="shared" si="1"/>
        <v>2375000</v>
      </c>
      <c r="J22" s="80"/>
      <c r="K22" s="51"/>
      <c r="L22" s="48"/>
      <c r="N22" s="8">
        <v>11</v>
      </c>
    </row>
    <row r="23" spans="1:14" s="8" customFormat="1" ht="20.100000000000001" customHeight="1">
      <c r="A23" s="6">
        <v>14</v>
      </c>
      <c r="B23" s="61" t="s">
        <v>431</v>
      </c>
      <c r="C23" s="62" t="s">
        <v>432</v>
      </c>
      <c r="D23" s="63" t="s">
        <v>433</v>
      </c>
      <c r="E23" s="60" t="s">
        <v>416</v>
      </c>
      <c r="F23" s="65">
        <v>8.74</v>
      </c>
      <c r="G23" s="64">
        <v>100</v>
      </c>
      <c r="H23" s="49" t="str">
        <f t="shared" si="0"/>
        <v>475.000</v>
      </c>
      <c r="I23" s="50">
        <f t="shared" si="1"/>
        <v>2375000</v>
      </c>
      <c r="J23" s="92"/>
      <c r="K23" s="51"/>
      <c r="L23" s="68" t="s">
        <v>65</v>
      </c>
      <c r="N23" s="8">
        <v>12</v>
      </c>
    </row>
    <row r="24" spans="1:14" s="8" customFormat="1" ht="20.100000000000001" customHeight="1">
      <c r="A24" s="6">
        <v>15</v>
      </c>
      <c r="B24" s="61" t="s">
        <v>434</v>
      </c>
      <c r="C24" s="62" t="s">
        <v>435</v>
      </c>
      <c r="D24" s="63" t="s">
        <v>180</v>
      </c>
      <c r="E24" s="60" t="s">
        <v>416</v>
      </c>
      <c r="F24" s="65">
        <v>8.98</v>
      </c>
      <c r="G24" s="64">
        <v>89</v>
      </c>
      <c r="H24" s="49" t="str">
        <f t="shared" si="0"/>
        <v>475.000</v>
      </c>
      <c r="I24" s="50">
        <f t="shared" si="1"/>
        <v>2375000</v>
      </c>
      <c r="J24" s="51"/>
      <c r="K24" s="51"/>
      <c r="L24" s="68" t="s">
        <v>65</v>
      </c>
      <c r="N24" s="8">
        <v>13</v>
      </c>
    </row>
    <row r="25" spans="1:14" s="8" customFormat="1" ht="20.100000000000001" customHeight="1">
      <c r="A25" s="6">
        <v>16</v>
      </c>
      <c r="B25" s="61" t="s">
        <v>436</v>
      </c>
      <c r="C25" s="62" t="s">
        <v>437</v>
      </c>
      <c r="D25" s="63" t="s">
        <v>180</v>
      </c>
      <c r="E25" s="60" t="s">
        <v>416</v>
      </c>
      <c r="F25" s="65">
        <v>8.76</v>
      </c>
      <c r="G25" s="64">
        <v>82</v>
      </c>
      <c r="H25" s="49" t="str">
        <f t="shared" si="0"/>
        <v>475.000</v>
      </c>
      <c r="I25" s="50">
        <f t="shared" si="1"/>
        <v>2375000</v>
      </c>
      <c r="J25" s="85"/>
      <c r="K25" s="51"/>
      <c r="L25" s="68" t="s">
        <v>65</v>
      </c>
      <c r="N25" s="8">
        <v>14</v>
      </c>
    </row>
    <row r="26" spans="1:14" s="8" customFormat="1" ht="20.100000000000001" customHeight="1">
      <c r="A26" s="6">
        <v>17</v>
      </c>
      <c r="B26" s="61" t="s">
        <v>438</v>
      </c>
      <c r="C26" s="62" t="s">
        <v>439</v>
      </c>
      <c r="D26" s="63" t="s">
        <v>174</v>
      </c>
      <c r="E26" s="60" t="s">
        <v>416</v>
      </c>
      <c r="F26" s="65">
        <v>8.6199999999999992</v>
      </c>
      <c r="G26" s="64">
        <v>87</v>
      </c>
      <c r="H26" s="49" t="str">
        <f t="shared" si="0"/>
        <v>475.000</v>
      </c>
      <c r="I26" s="50">
        <f t="shared" si="1"/>
        <v>2375000</v>
      </c>
      <c r="J26" s="51"/>
      <c r="K26" s="51"/>
      <c r="L26" s="68" t="s">
        <v>65</v>
      </c>
      <c r="N26" s="8">
        <v>15</v>
      </c>
    </row>
    <row r="27" spans="1:14" s="8" customFormat="1" ht="20.100000000000001" customHeight="1">
      <c r="A27" s="6">
        <v>18</v>
      </c>
      <c r="B27" s="61" t="s">
        <v>443</v>
      </c>
      <c r="C27" s="62" t="s">
        <v>444</v>
      </c>
      <c r="D27" s="63" t="s">
        <v>186</v>
      </c>
      <c r="E27" s="60" t="s">
        <v>416</v>
      </c>
      <c r="F27" s="65">
        <v>8.42</v>
      </c>
      <c r="G27" s="64">
        <v>94</v>
      </c>
      <c r="H27" s="49" t="str">
        <f t="shared" si="0"/>
        <v>475.000</v>
      </c>
      <c r="I27" s="50">
        <f t="shared" si="1"/>
        <v>2375000</v>
      </c>
      <c r="J27" s="86"/>
      <c r="K27" s="51"/>
      <c r="L27" s="68" t="s">
        <v>65</v>
      </c>
      <c r="N27" s="8">
        <v>16</v>
      </c>
    </row>
    <row r="28" spans="1:14" s="8" customFormat="1" ht="20.100000000000001" customHeight="1">
      <c r="A28" s="6">
        <v>19</v>
      </c>
      <c r="B28" s="61" t="s">
        <v>448</v>
      </c>
      <c r="C28" s="62" t="s">
        <v>449</v>
      </c>
      <c r="D28" s="63" t="s">
        <v>450</v>
      </c>
      <c r="E28" s="60" t="s">
        <v>416</v>
      </c>
      <c r="F28" s="65">
        <v>8.86</v>
      </c>
      <c r="G28" s="64">
        <v>92</v>
      </c>
      <c r="H28" s="49" t="str">
        <f t="shared" si="0"/>
        <v>475.000</v>
      </c>
      <c r="I28" s="50">
        <f t="shared" si="1"/>
        <v>2375000</v>
      </c>
      <c r="J28" s="85"/>
      <c r="K28" s="51"/>
      <c r="L28" s="68" t="s">
        <v>65</v>
      </c>
      <c r="N28" s="8">
        <v>17</v>
      </c>
    </row>
    <row r="29" spans="1:14" s="8" customFormat="1" ht="20.100000000000001" customHeight="1">
      <c r="A29" s="6">
        <v>20</v>
      </c>
      <c r="B29" s="61" t="s">
        <v>451</v>
      </c>
      <c r="C29" s="62" t="s">
        <v>452</v>
      </c>
      <c r="D29" s="63" t="s">
        <v>453</v>
      </c>
      <c r="E29" s="60" t="s">
        <v>416</v>
      </c>
      <c r="F29" s="65">
        <v>8.52</v>
      </c>
      <c r="G29" s="64">
        <v>90</v>
      </c>
      <c r="H29" s="49" t="str">
        <f t="shared" si="0"/>
        <v>475.000</v>
      </c>
      <c r="I29" s="50">
        <f t="shared" si="1"/>
        <v>2375000</v>
      </c>
      <c r="J29" s="92"/>
      <c r="K29" s="51"/>
      <c r="L29" s="68" t="s">
        <v>65</v>
      </c>
      <c r="N29" s="8">
        <v>18</v>
      </c>
    </row>
    <row r="30" spans="1:14" s="8" customFormat="1" ht="20.100000000000001" customHeight="1">
      <c r="A30" s="6">
        <v>21</v>
      </c>
      <c r="B30" s="61" t="s">
        <v>454</v>
      </c>
      <c r="C30" s="62" t="s">
        <v>455</v>
      </c>
      <c r="D30" s="63" t="s">
        <v>456</v>
      </c>
      <c r="E30" s="60" t="s">
        <v>457</v>
      </c>
      <c r="F30" s="65">
        <v>8.1300000000000008</v>
      </c>
      <c r="G30" s="64">
        <v>82</v>
      </c>
      <c r="H30" s="49" t="str">
        <f t="shared" si="0"/>
        <v>475.000</v>
      </c>
      <c r="I30" s="50">
        <f t="shared" si="1"/>
        <v>2375000</v>
      </c>
      <c r="J30" s="86"/>
      <c r="K30" s="51"/>
      <c r="L30" s="68" t="s">
        <v>65</v>
      </c>
      <c r="N30" s="8">
        <v>19</v>
      </c>
    </row>
    <row r="31" spans="1:14" s="8" customFormat="1" ht="20.100000000000001" customHeight="1">
      <c r="A31" s="6">
        <v>22</v>
      </c>
      <c r="B31" s="61" t="s">
        <v>458</v>
      </c>
      <c r="C31" s="62" t="s">
        <v>459</v>
      </c>
      <c r="D31" s="63" t="s">
        <v>460</v>
      </c>
      <c r="E31" s="60" t="s">
        <v>457</v>
      </c>
      <c r="F31" s="65">
        <v>8.0399999999999991</v>
      </c>
      <c r="G31" s="64">
        <v>86</v>
      </c>
      <c r="H31" s="49" t="str">
        <f t="shared" si="0"/>
        <v>475.000</v>
      </c>
      <c r="I31" s="50">
        <f t="shared" si="1"/>
        <v>2375000</v>
      </c>
      <c r="J31" s="86"/>
      <c r="K31" s="51"/>
      <c r="L31" s="68" t="s">
        <v>65</v>
      </c>
      <c r="N31" s="8">
        <v>20</v>
      </c>
    </row>
    <row r="32" spans="1:14" s="8" customFormat="1" ht="20.100000000000001" customHeight="1">
      <c r="A32" s="6">
        <v>23</v>
      </c>
      <c r="B32" s="61" t="s">
        <v>461</v>
      </c>
      <c r="C32" s="62" t="s">
        <v>462</v>
      </c>
      <c r="D32" s="63" t="s">
        <v>463</v>
      </c>
      <c r="E32" s="60" t="s">
        <v>457</v>
      </c>
      <c r="F32" s="65">
        <v>8.75</v>
      </c>
      <c r="G32" s="64">
        <v>81</v>
      </c>
      <c r="H32" s="49" t="str">
        <f t="shared" si="0"/>
        <v>475.000</v>
      </c>
      <c r="I32" s="50">
        <f t="shared" si="1"/>
        <v>2375000</v>
      </c>
      <c r="J32" s="51"/>
      <c r="K32" s="51"/>
      <c r="L32" s="68" t="s">
        <v>65</v>
      </c>
      <c r="N32" s="8">
        <v>21</v>
      </c>
    </row>
    <row r="33" spans="1:14" s="8" customFormat="1" ht="20.100000000000001" customHeight="1">
      <c r="A33" s="6">
        <v>24</v>
      </c>
      <c r="B33" s="61" t="s">
        <v>464</v>
      </c>
      <c r="C33" s="62" t="s">
        <v>465</v>
      </c>
      <c r="D33" s="63" t="s">
        <v>466</v>
      </c>
      <c r="E33" s="60" t="s">
        <v>457</v>
      </c>
      <c r="F33" s="65">
        <v>9.17</v>
      </c>
      <c r="G33" s="64">
        <v>84</v>
      </c>
      <c r="H33" s="49" t="str">
        <f t="shared" si="0"/>
        <v>475.000</v>
      </c>
      <c r="I33" s="50">
        <f t="shared" si="1"/>
        <v>2375000</v>
      </c>
      <c r="J33" s="51"/>
      <c r="K33" s="51"/>
      <c r="L33" s="68" t="s">
        <v>65</v>
      </c>
      <c r="N33" s="8">
        <v>22</v>
      </c>
    </row>
    <row r="34" spans="1:14" s="8" customFormat="1" ht="20.100000000000001" customHeight="1">
      <c r="A34" s="6">
        <v>25</v>
      </c>
      <c r="B34" s="61" t="s">
        <v>471</v>
      </c>
      <c r="C34" s="62" t="s">
        <v>472</v>
      </c>
      <c r="D34" s="63" t="s">
        <v>473</v>
      </c>
      <c r="E34" s="60" t="s">
        <v>457</v>
      </c>
      <c r="F34" s="65">
        <v>8.1999999999999993</v>
      </c>
      <c r="G34" s="64">
        <v>82</v>
      </c>
      <c r="H34" s="49" t="str">
        <f t="shared" si="0"/>
        <v>475.000</v>
      </c>
      <c r="I34" s="50">
        <f t="shared" si="1"/>
        <v>2375000</v>
      </c>
      <c r="J34" s="85"/>
      <c r="K34" s="51"/>
      <c r="L34" s="68" t="s">
        <v>65</v>
      </c>
      <c r="N34" s="8">
        <v>23</v>
      </c>
    </row>
    <row r="35" spans="1:14" s="8" customFormat="1" ht="20.100000000000001" customHeight="1">
      <c r="A35" s="6">
        <v>26</v>
      </c>
      <c r="B35" s="61" t="s">
        <v>474</v>
      </c>
      <c r="C35" s="62" t="s">
        <v>255</v>
      </c>
      <c r="D35" s="63" t="s">
        <v>85</v>
      </c>
      <c r="E35" s="60" t="s">
        <v>457</v>
      </c>
      <c r="F35" s="65">
        <v>8.66</v>
      </c>
      <c r="G35" s="64">
        <v>99</v>
      </c>
      <c r="H35" s="49" t="str">
        <f t="shared" si="0"/>
        <v>475.000</v>
      </c>
      <c r="I35" s="50">
        <f t="shared" si="1"/>
        <v>2375000</v>
      </c>
      <c r="J35" s="85"/>
      <c r="K35" s="51"/>
      <c r="L35" s="68" t="s">
        <v>65</v>
      </c>
      <c r="N35" s="8">
        <v>24</v>
      </c>
    </row>
    <row r="36" spans="1:14" s="8" customFormat="1" ht="20.100000000000001" customHeight="1">
      <c r="A36" s="6">
        <v>27</v>
      </c>
      <c r="B36" s="61" t="s">
        <v>475</v>
      </c>
      <c r="C36" s="62" t="s">
        <v>476</v>
      </c>
      <c r="D36" s="63" t="s">
        <v>85</v>
      </c>
      <c r="E36" s="60" t="s">
        <v>457</v>
      </c>
      <c r="F36" s="65">
        <v>8.14</v>
      </c>
      <c r="G36" s="64">
        <v>100</v>
      </c>
      <c r="H36" s="49" t="str">
        <f t="shared" si="0"/>
        <v>475.000</v>
      </c>
      <c r="I36" s="50">
        <f t="shared" si="1"/>
        <v>2375000</v>
      </c>
      <c r="J36" s="92"/>
      <c r="K36" s="51"/>
      <c r="L36" s="68" t="s">
        <v>65</v>
      </c>
      <c r="N36" s="8">
        <v>25</v>
      </c>
    </row>
    <row r="37" spans="1:14" s="8" customFormat="1" ht="20.100000000000001" customHeight="1">
      <c r="A37" s="6">
        <v>28</v>
      </c>
      <c r="B37" s="61" t="s">
        <v>477</v>
      </c>
      <c r="C37" s="62" t="s">
        <v>478</v>
      </c>
      <c r="D37" s="63" t="s">
        <v>85</v>
      </c>
      <c r="E37" s="60" t="s">
        <v>457</v>
      </c>
      <c r="F37" s="65">
        <v>8.69</v>
      </c>
      <c r="G37" s="64">
        <v>83</v>
      </c>
      <c r="H37" s="49" t="str">
        <f t="shared" si="0"/>
        <v>475.000</v>
      </c>
      <c r="I37" s="50">
        <f t="shared" si="1"/>
        <v>2375000</v>
      </c>
      <c r="J37" s="84"/>
      <c r="K37" s="51"/>
      <c r="L37" s="68" t="s">
        <v>65</v>
      </c>
      <c r="N37" s="8">
        <v>26</v>
      </c>
    </row>
    <row r="38" spans="1:14" s="8" customFormat="1" ht="20.100000000000001" customHeight="1">
      <c r="A38" s="6">
        <v>29</v>
      </c>
      <c r="B38" s="61" t="s">
        <v>490</v>
      </c>
      <c r="C38" s="62" t="s">
        <v>281</v>
      </c>
      <c r="D38" s="63" t="s">
        <v>223</v>
      </c>
      <c r="E38" s="60" t="s">
        <v>457</v>
      </c>
      <c r="F38" s="65">
        <v>8.68</v>
      </c>
      <c r="G38" s="64">
        <v>100</v>
      </c>
      <c r="H38" s="49" t="str">
        <f t="shared" si="0"/>
        <v>475.000</v>
      </c>
      <c r="I38" s="50">
        <f t="shared" si="1"/>
        <v>2375000</v>
      </c>
      <c r="J38" s="86"/>
      <c r="K38" s="51"/>
      <c r="L38" s="68" t="s">
        <v>65</v>
      </c>
      <c r="N38" s="8">
        <v>27</v>
      </c>
    </row>
    <row r="39" spans="1:14" s="8" customFormat="1" ht="20.100000000000001" customHeight="1">
      <c r="A39" s="6">
        <v>30</v>
      </c>
      <c r="B39" s="61" t="s">
        <v>491</v>
      </c>
      <c r="C39" s="62" t="s">
        <v>492</v>
      </c>
      <c r="D39" s="63" t="s">
        <v>493</v>
      </c>
      <c r="E39" s="60" t="s">
        <v>457</v>
      </c>
      <c r="F39" s="65">
        <v>8.7100000000000009</v>
      </c>
      <c r="G39" s="64">
        <v>86</v>
      </c>
      <c r="H39" s="49" t="str">
        <f t="shared" si="0"/>
        <v>475.000</v>
      </c>
      <c r="I39" s="50">
        <f t="shared" si="1"/>
        <v>2375000</v>
      </c>
      <c r="J39" s="86"/>
      <c r="K39" s="51"/>
      <c r="L39" s="68" t="s">
        <v>65</v>
      </c>
      <c r="N39" s="8">
        <v>28</v>
      </c>
    </row>
    <row r="40" spans="1:14" s="8" customFormat="1" ht="20.100000000000001" customHeight="1">
      <c r="A40" s="6">
        <v>31</v>
      </c>
      <c r="B40" s="61" t="s">
        <v>498</v>
      </c>
      <c r="C40" s="62" t="s">
        <v>499</v>
      </c>
      <c r="D40" s="63" t="s">
        <v>186</v>
      </c>
      <c r="E40" s="60" t="s">
        <v>457</v>
      </c>
      <c r="F40" s="65">
        <v>8.43</v>
      </c>
      <c r="G40" s="64">
        <v>80</v>
      </c>
      <c r="H40" s="49" t="str">
        <f t="shared" si="0"/>
        <v>475.000</v>
      </c>
      <c r="I40" s="50">
        <f t="shared" si="1"/>
        <v>2375000</v>
      </c>
      <c r="J40" s="86"/>
      <c r="K40" s="51"/>
      <c r="L40" s="68" t="s">
        <v>65</v>
      </c>
      <c r="N40" s="8">
        <v>29</v>
      </c>
    </row>
    <row r="41" spans="1:14" s="8" customFormat="1" ht="20.100000000000001" customHeight="1">
      <c r="A41" s="6">
        <v>32</v>
      </c>
      <c r="B41" s="61" t="s">
        <v>500</v>
      </c>
      <c r="C41" s="62" t="s">
        <v>501</v>
      </c>
      <c r="D41" s="63" t="s">
        <v>186</v>
      </c>
      <c r="E41" s="60" t="s">
        <v>457</v>
      </c>
      <c r="F41" s="65">
        <v>8.36</v>
      </c>
      <c r="G41" s="64">
        <v>82</v>
      </c>
      <c r="H41" s="49" t="str">
        <f t="shared" si="0"/>
        <v>475.000</v>
      </c>
      <c r="I41" s="50">
        <f t="shared" si="1"/>
        <v>2375000</v>
      </c>
      <c r="J41" s="86"/>
      <c r="K41" s="51"/>
      <c r="L41" s="68" t="s">
        <v>65</v>
      </c>
      <c r="N41" s="8">
        <v>30</v>
      </c>
    </row>
    <row r="42" spans="1:14" s="8" customFormat="1" ht="20.100000000000001" customHeight="1">
      <c r="A42" s="6">
        <v>33</v>
      </c>
      <c r="B42" s="61" t="s">
        <v>504</v>
      </c>
      <c r="C42" s="62" t="s">
        <v>505</v>
      </c>
      <c r="D42" s="63" t="s">
        <v>224</v>
      </c>
      <c r="E42" s="60" t="s">
        <v>457</v>
      </c>
      <c r="F42" s="65">
        <v>8.5399999999999991</v>
      </c>
      <c r="G42" s="64">
        <v>87</v>
      </c>
      <c r="H42" s="49" t="str">
        <f t="shared" ref="H42:H62" si="2">IF(AND(F42&gt;=9,G42&gt;=90),"550.000",IF(AND(F42&gt;=8,G42&gt;=80),"475.000",IF(AND(F42&gt;=7,G42&gt;=70),"300.000"," ")))</f>
        <v>475.000</v>
      </c>
      <c r="I42" s="50">
        <f t="shared" ref="I42:I62" si="3">H42*5</f>
        <v>2375000</v>
      </c>
      <c r="J42" s="133"/>
      <c r="K42" s="51"/>
      <c r="L42" s="68" t="s">
        <v>65</v>
      </c>
      <c r="N42" s="8">
        <v>31</v>
      </c>
    </row>
    <row r="43" spans="1:14" s="8" customFormat="1" ht="20.100000000000001" customHeight="1">
      <c r="A43" s="6">
        <v>34</v>
      </c>
      <c r="B43" s="61" t="s">
        <v>370</v>
      </c>
      <c r="C43" s="62" t="s">
        <v>369</v>
      </c>
      <c r="D43" s="63" t="s">
        <v>109</v>
      </c>
      <c r="E43" s="60" t="s">
        <v>356</v>
      </c>
      <c r="F43" s="65">
        <v>9.5</v>
      </c>
      <c r="G43" s="64">
        <v>73</v>
      </c>
      <c r="H43" s="49" t="str">
        <f t="shared" si="2"/>
        <v>300.000</v>
      </c>
      <c r="I43" s="50">
        <f t="shared" si="3"/>
        <v>1500000</v>
      </c>
      <c r="J43" s="51"/>
      <c r="K43" s="51"/>
      <c r="L43" s="118"/>
      <c r="N43" s="8">
        <v>1</v>
      </c>
    </row>
    <row r="44" spans="1:14" s="8" customFormat="1" ht="20.100000000000001" customHeight="1">
      <c r="A44" s="6">
        <v>35</v>
      </c>
      <c r="B44" s="61" t="s">
        <v>514</v>
      </c>
      <c r="C44" s="62" t="s">
        <v>515</v>
      </c>
      <c r="D44" s="63" t="s">
        <v>286</v>
      </c>
      <c r="E44" s="60" t="s">
        <v>511</v>
      </c>
      <c r="F44" s="65">
        <v>9.19</v>
      </c>
      <c r="G44" s="64">
        <v>72</v>
      </c>
      <c r="H44" s="49" t="str">
        <f t="shared" si="2"/>
        <v>300.000</v>
      </c>
      <c r="I44" s="50">
        <f t="shared" si="3"/>
        <v>1500000</v>
      </c>
      <c r="J44" s="86"/>
      <c r="K44" s="51"/>
      <c r="L44" s="68" t="s">
        <v>65</v>
      </c>
      <c r="N44" s="8">
        <v>2</v>
      </c>
    </row>
    <row r="45" spans="1:14" s="8" customFormat="1" ht="20.100000000000001" customHeight="1">
      <c r="A45" s="6">
        <v>36</v>
      </c>
      <c r="B45" s="61" t="s">
        <v>357</v>
      </c>
      <c r="C45" s="62" t="s">
        <v>358</v>
      </c>
      <c r="D45" s="63" t="s">
        <v>310</v>
      </c>
      <c r="E45" s="60" t="s">
        <v>356</v>
      </c>
      <c r="F45" s="65">
        <v>9</v>
      </c>
      <c r="G45" s="64">
        <v>73</v>
      </c>
      <c r="H45" s="49" t="str">
        <f t="shared" si="2"/>
        <v>300.000</v>
      </c>
      <c r="I45" s="50">
        <f t="shared" si="3"/>
        <v>1500000</v>
      </c>
      <c r="J45" s="85"/>
      <c r="K45" s="51"/>
      <c r="L45" s="48"/>
      <c r="N45" s="8">
        <v>3</v>
      </c>
    </row>
    <row r="46" spans="1:14" s="8" customFormat="1" ht="20.100000000000001" customHeight="1">
      <c r="A46" s="6">
        <v>37</v>
      </c>
      <c r="B46" s="61" t="s">
        <v>377</v>
      </c>
      <c r="C46" s="62" t="s">
        <v>319</v>
      </c>
      <c r="D46" s="63" t="s">
        <v>343</v>
      </c>
      <c r="E46" s="60" t="s">
        <v>356</v>
      </c>
      <c r="F46" s="65">
        <v>9</v>
      </c>
      <c r="G46" s="64">
        <v>73</v>
      </c>
      <c r="H46" s="49" t="str">
        <f t="shared" si="2"/>
        <v>300.000</v>
      </c>
      <c r="I46" s="50">
        <f t="shared" si="3"/>
        <v>1500000</v>
      </c>
      <c r="J46" s="92"/>
      <c r="K46" s="51"/>
      <c r="L46" s="48"/>
      <c r="N46" s="8">
        <v>4</v>
      </c>
    </row>
    <row r="47" spans="1:14" s="8" customFormat="1" ht="20.100000000000001" customHeight="1">
      <c r="A47" s="6">
        <v>38</v>
      </c>
      <c r="B47" s="61" t="s">
        <v>414</v>
      </c>
      <c r="C47" s="62" t="s">
        <v>283</v>
      </c>
      <c r="D47" s="63" t="s">
        <v>415</v>
      </c>
      <c r="E47" s="60" t="s">
        <v>416</v>
      </c>
      <c r="F47" s="65">
        <v>8.99</v>
      </c>
      <c r="G47" s="64">
        <v>79</v>
      </c>
      <c r="H47" s="49" t="str">
        <f t="shared" si="2"/>
        <v>300.000</v>
      </c>
      <c r="I47" s="50">
        <f t="shared" si="3"/>
        <v>1500000</v>
      </c>
      <c r="J47" s="80"/>
      <c r="K47" s="51"/>
      <c r="L47" s="68" t="s">
        <v>65</v>
      </c>
      <c r="N47" s="8">
        <v>5</v>
      </c>
    </row>
    <row r="48" spans="1:14" s="8" customFormat="1" ht="20.100000000000001" customHeight="1">
      <c r="A48" s="6">
        <v>39</v>
      </c>
      <c r="B48" s="61" t="s">
        <v>507</v>
      </c>
      <c r="C48" s="62" t="s">
        <v>508</v>
      </c>
      <c r="D48" s="63" t="s">
        <v>94</v>
      </c>
      <c r="E48" s="60" t="s">
        <v>506</v>
      </c>
      <c r="F48" s="64">
        <v>8.98</v>
      </c>
      <c r="G48" s="64">
        <v>71</v>
      </c>
      <c r="H48" s="49" t="str">
        <f t="shared" si="2"/>
        <v>300.000</v>
      </c>
      <c r="I48" s="50">
        <f t="shared" si="3"/>
        <v>1500000</v>
      </c>
      <c r="J48" s="86"/>
      <c r="K48" s="51"/>
      <c r="L48" s="68"/>
      <c r="N48" s="8">
        <v>6</v>
      </c>
    </row>
    <row r="49" spans="1:14" s="8" customFormat="1" ht="20.100000000000001" customHeight="1">
      <c r="A49" s="6">
        <v>40</v>
      </c>
      <c r="B49" s="61" t="s">
        <v>420</v>
      </c>
      <c r="C49" s="62" t="s">
        <v>421</v>
      </c>
      <c r="D49" s="63" t="s">
        <v>422</v>
      </c>
      <c r="E49" s="60" t="s">
        <v>416</v>
      </c>
      <c r="F49" s="65">
        <v>8.9</v>
      </c>
      <c r="G49" s="64">
        <v>79</v>
      </c>
      <c r="H49" s="49" t="str">
        <f t="shared" si="2"/>
        <v>300.000</v>
      </c>
      <c r="I49" s="50">
        <f t="shared" si="3"/>
        <v>1500000</v>
      </c>
      <c r="J49" s="82"/>
      <c r="K49" s="51"/>
      <c r="L49" s="68" t="s">
        <v>65</v>
      </c>
      <c r="N49" s="8">
        <v>7</v>
      </c>
    </row>
    <row r="50" spans="1:14" s="8" customFormat="1" ht="20.100000000000001" customHeight="1">
      <c r="A50" s="6">
        <v>41</v>
      </c>
      <c r="B50" s="61" t="s">
        <v>429</v>
      </c>
      <c r="C50" s="62" t="s">
        <v>430</v>
      </c>
      <c r="D50" s="63" t="s">
        <v>216</v>
      </c>
      <c r="E50" s="60" t="s">
        <v>416</v>
      </c>
      <c r="F50" s="65">
        <v>8.89</v>
      </c>
      <c r="G50" s="64">
        <v>79</v>
      </c>
      <c r="H50" s="49" t="str">
        <f t="shared" si="2"/>
        <v>300.000</v>
      </c>
      <c r="I50" s="50">
        <f t="shared" si="3"/>
        <v>1500000</v>
      </c>
      <c r="J50" s="86"/>
      <c r="K50" s="51"/>
      <c r="L50" s="68" t="s">
        <v>65</v>
      </c>
      <c r="N50" s="8">
        <v>8</v>
      </c>
    </row>
    <row r="51" spans="1:14" s="8" customFormat="1" ht="20.100000000000001" customHeight="1">
      <c r="A51" s="6">
        <v>42</v>
      </c>
      <c r="B51" s="61" t="s">
        <v>487</v>
      </c>
      <c r="C51" s="62" t="s">
        <v>488</v>
      </c>
      <c r="D51" s="63" t="s">
        <v>489</v>
      </c>
      <c r="E51" s="60" t="s">
        <v>457</v>
      </c>
      <c r="F51" s="65">
        <v>8.8800000000000008</v>
      </c>
      <c r="G51" s="64">
        <v>77</v>
      </c>
      <c r="H51" s="49" t="str">
        <f t="shared" si="2"/>
        <v>300.000</v>
      </c>
      <c r="I51" s="50">
        <f t="shared" si="3"/>
        <v>1500000</v>
      </c>
      <c r="J51" s="86"/>
      <c r="K51" s="51"/>
      <c r="L51" s="68" t="s">
        <v>65</v>
      </c>
      <c r="N51" s="8">
        <v>9</v>
      </c>
    </row>
    <row r="52" spans="1:14" s="8" customFormat="1" ht="20.100000000000001" customHeight="1">
      <c r="A52" s="6">
        <v>43</v>
      </c>
      <c r="B52" s="61" t="s">
        <v>445</v>
      </c>
      <c r="C52" s="62" t="s">
        <v>446</v>
      </c>
      <c r="D52" s="63" t="s">
        <v>447</v>
      </c>
      <c r="E52" s="60" t="s">
        <v>416</v>
      </c>
      <c r="F52" s="65">
        <v>8.85</v>
      </c>
      <c r="G52" s="64">
        <v>77</v>
      </c>
      <c r="H52" s="49" t="str">
        <f t="shared" si="2"/>
        <v>300.000</v>
      </c>
      <c r="I52" s="50">
        <f t="shared" si="3"/>
        <v>1500000</v>
      </c>
      <c r="J52" s="117"/>
      <c r="K52" s="51"/>
      <c r="L52" s="68" t="s">
        <v>65</v>
      </c>
      <c r="N52" s="8">
        <v>10</v>
      </c>
    </row>
    <row r="53" spans="1:14" s="8" customFormat="1" ht="20.100000000000001" customHeight="1">
      <c r="A53" s="6">
        <v>44</v>
      </c>
      <c r="B53" s="61" t="s">
        <v>467</v>
      </c>
      <c r="C53" s="62" t="s">
        <v>468</v>
      </c>
      <c r="D53" s="63" t="s">
        <v>466</v>
      </c>
      <c r="E53" s="60" t="s">
        <v>457</v>
      </c>
      <c r="F53" s="65">
        <v>8.84</v>
      </c>
      <c r="G53" s="64">
        <v>76</v>
      </c>
      <c r="H53" s="49" t="str">
        <f t="shared" si="2"/>
        <v>300.000</v>
      </c>
      <c r="I53" s="50">
        <f t="shared" si="3"/>
        <v>1500000</v>
      </c>
      <c r="J53" s="51"/>
      <c r="K53" s="51"/>
      <c r="L53" s="68" t="s">
        <v>65</v>
      </c>
      <c r="N53" s="8">
        <v>11</v>
      </c>
    </row>
    <row r="54" spans="1:14" s="8" customFormat="1" ht="20.100000000000001" customHeight="1">
      <c r="A54" s="6">
        <v>45</v>
      </c>
      <c r="B54" s="61" t="s">
        <v>512</v>
      </c>
      <c r="C54" s="62" t="s">
        <v>513</v>
      </c>
      <c r="D54" s="63" t="s">
        <v>220</v>
      </c>
      <c r="E54" s="60" t="s">
        <v>511</v>
      </c>
      <c r="F54" s="65">
        <v>8.7899999999999991</v>
      </c>
      <c r="G54" s="64">
        <v>70</v>
      </c>
      <c r="H54" s="49" t="str">
        <f t="shared" si="2"/>
        <v>300.000</v>
      </c>
      <c r="I54" s="50">
        <f t="shared" si="3"/>
        <v>1500000</v>
      </c>
      <c r="J54" s="67"/>
      <c r="K54" s="51"/>
      <c r="L54" s="95" t="s">
        <v>65</v>
      </c>
      <c r="N54" s="8">
        <v>12</v>
      </c>
    </row>
    <row r="55" spans="1:14" s="8" customFormat="1" ht="20.100000000000001" customHeight="1">
      <c r="A55" s="6">
        <v>46</v>
      </c>
      <c r="B55" s="61" t="s">
        <v>417</v>
      </c>
      <c r="C55" s="62" t="s">
        <v>418</v>
      </c>
      <c r="D55" s="63" t="s">
        <v>419</v>
      </c>
      <c r="E55" s="60" t="s">
        <v>416</v>
      </c>
      <c r="F55" s="65">
        <v>8.65</v>
      </c>
      <c r="G55" s="64">
        <v>77</v>
      </c>
      <c r="H55" s="49" t="str">
        <f t="shared" si="2"/>
        <v>300.000</v>
      </c>
      <c r="I55" s="50">
        <f t="shared" si="3"/>
        <v>1500000</v>
      </c>
      <c r="J55" s="86"/>
      <c r="K55" s="51"/>
      <c r="L55" s="68" t="s">
        <v>65</v>
      </c>
      <c r="N55" s="8">
        <v>13</v>
      </c>
    </row>
    <row r="56" spans="1:14" s="8" customFormat="1" ht="20.100000000000001" customHeight="1">
      <c r="A56" s="6">
        <v>47</v>
      </c>
      <c r="B56" s="61" t="s">
        <v>479</v>
      </c>
      <c r="C56" s="62" t="s">
        <v>480</v>
      </c>
      <c r="D56" s="63" t="s">
        <v>481</v>
      </c>
      <c r="E56" s="60" t="s">
        <v>457</v>
      </c>
      <c r="F56" s="65">
        <v>8.65</v>
      </c>
      <c r="G56" s="64">
        <v>72</v>
      </c>
      <c r="H56" s="49" t="str">
        <f t="shared" si="2"/>
        <v>300.000</v>
      </c>
      <c r="I56" s="50">
        <f t="shared" si="3"/>
        <v>1500000</v>
      </c>
      <c r="J56" s="86"/>
      <c r="K56" s="51"/>
      <c r="L56" s="68" t="s">
        <v>65</v>
      </c>
      <c r="N56" s="8">
        <v>14</v>
      </c>
    </row>
    <row r="57" spans="1:14" s="8" customFormat="1" ht="20.100000000000001" customHeight="1">
      <c r="A57" s="6">
        <v>48</v>
      </c>
      <c r="B57" s="61" t="s">
        <v>502</v>
      </c>
      <c r="C57" s="62" t="s">
        <v>503</v>
      </c>
      <c r="D57" s="63" t="s">
        <v>224</v>
      </c>
      <c r="E57" s="60" t="s">
        <v>457</v>
      </c>
      <c r="F57" s="65">
        <v>8.6199999999999992</v>
      </c>
      <c r="G57" s="64">
        <v>74</v>
      </c>
      <c r="H57" s="49" t="str">
        <f t="shared" si="2"/>
        <v>300.000</v>
      </c>
      <c r="I57" s="50">
        <f t="shared" si="3"/>
        <v>1500000</v>
      </c>
      <c r="J57" s="92"/>
      <c r="K57" s="51"/>
      <c r="L57" s="68" t="s">
        <v>65</v>
      </c>
      <c r="N57" s="8">
        <v>15</v>
      </c>
    </row>
    <row r="58" spans="1:14" s="8" customFormat="1" ht="20.100000000000001" customHeight="1">
      <c r="A58" s="6">
        <v>49</v>
      </c>
      <c r="B58" s="61" t="s">
        <v>428</v>
      </c>
      <c r="C58" s="62" t="s">
        <v>345</v>
      </c>
      <c r="D58" s="63" t="s">
        <v>427</v>
      </c>
      <c r="E58" s="60" t="s">
        <v>416</v>
      </c>
      <c r="F58" s="65">
        <v>8.58</v>
      </c>
      <c r="G58" s="64">
        <v>71</v>
      </c>
      <c r="H58" s="49" t="str">
        <f t="shared" si="2"/>
        <v>300.000</v>
      </c>
      <c r="I58" s="50">
        <f t="shared" si="3"/>
        <v>1500000</v>
      </c>
      <c r="J58" s="86"/>
      <c r="K58" s="51"/>
      <c r="L58" s="68" t="s">
        <v>65</v>
      </c>
      <c r="N58" s="8">
        <v>16</v>
      </c>
    </row>
    <row r="59" spans="1:14" s="8" customFormat="1" ht="20.100000000000001" customHeight="1">
      <c r="A59" s="6">
        <v>50</v>
      </c>
      <c r="B59" s="61" t="s">
        <v>495</v>
      </c>
      <c r="C59" s="62" t="s">
        <v>496</v>
      </c>
      <c r="D59" s="63" t="s">
        <v>497</v>
      </c>
      <c r="E59" s="60" t="s">
        <v>457</v>
      </c>
      <c r="F59" s="65">
        <v>8.58</v>
      </c>
      <c r="G59" s="64">
        <v>71</v>
      </c>
      <c r="H59" s="49" t="str">
        <f t="shared" si="2"/>
        <v>300.000</v>
      </c>
      <c r="I59" s="50">
        <f t="shared" si="3"/>
        <v>1500000</v>
      </c>
      <c r="J59" s="86"/>
      <c r="K59" s="51"/>
      <c r="L59" s="68" t="s">
        <v>65</v>
      </c>
      <c r="N59" s="8">
        <v>17</v>
      </c>
    </row>
    <row r="60" spans="1:14" s="8" customFormat="1" ht="20.100000000000001" customHeight="1">
      <c r="A60" s="6">
        <v>51</v>
      </c>
      <c r="B60" s="61" t="s">
        <v>441</v>
      </c>
      <c r="C60" s="62" t="s">
        <v>442</v>
      </c>
      <c r="D60" s="63" t="s">
        <v>298</v>
      </c>
      <c r="E60" s="60" t="s">
        <v>416</v>
      </c>
      <c r="F60" s="65">
        <v>8.5299999999999994</v>
      </c>
      <c r="G60" s="64">
        <v>72</v>
      </c>
      <c r="H60" s="49" t="str">
        <f t="shared" si="2"/>
        <v>300.000</v>
      </c>
      <c r="I60" s="50">
        <f t="shared" si="3"/>
        <v>1500000</v>
      </c>
      <c r="J60" s="80"/>
      <c r="K60" s="51"/>
      <c r="L60" s="68" t="s">
        <v>65</v>
      </c>
      <c r="N60" s="8">
        <v>18</v>
      </c>
    </row>
    <row r="61" spans="1:14" s="8" customFormat="1" ht="20.100000000000001" customHeight="1">
      <c r="A61" s="6">
        <v>52</v>
      </c>
      <c r="B61" s="61" t="s">
        <v>469</v>
      </c>
      <c r="C61" s="62" t="s">
        <v>405</v>
      </c>
      <c r="D61" s="63" t="s">
        <v>470</v>
      </c>
      <c r="E61" s="60" t="s">
        <v>457</v>
      </c>
      <c r="F61" s="65">
        <v>8.51</v>
      </c>
      <c r="G61" s="64">
        <v>76</v>
      </c>
      <c r="H61" s="49" t="str">
        <f t="shared" si="2"/>
        <v>300.000</v>
      </c>
      <c r="I61" s="50">
        <f t="shared" si="3"/>
        <v>1500000</v>
      </c>
      <c r="J61" s="85"/>
      <c r="K61" s="51"/>
      <c r="L61" s="68" t="s">
        <v>65</v>
      </c>
      <c r="N61" s="8">
        <v>19</v>
      </c>
    </row>
    <row r="62" spans="1:14" s="8" customFormat="1" ht="20.100000000000001" customHeight="1">
      <c r="A62" s="6">
        <v>53</v>
      </c>
      <c r="B62" s="61" t="s">
        <v>482</v>
      </c>
      <c r="C62" s="62" t="s">
        <v>483</v>
      </c>
      <c r="D62" s="63" t="s">
        <v>481</v>
      </c>
      <c r="E62" s="60" t="s">
        <v>457</v>
      </c>
      <c r="F62" s="65">
        <v>8.5</v>
      </c>
      <c r="G62" s="64">
        <v>74</v>
      </c>
      <c r="H62" s="49" t="str">
        <f t="shared" si="2"/>
        <v>300.000</v>
      </c>
      <c r="I62" s="50">
        <f t="shared" si="3"/>
        <v>1500000</v>
      </c>
      <c r="J62" s="80"/>
      <c r="K62" s="51"/>
      <c r="L62" s="68" t="s">
        <v>65</v>
      </c>
      <c r="N62" s="8">
        <v>20</v>
      </c>
    </row>
    <row r="63" spans="1:14" s="8" customFormat="1" ht="20.100000000000001" customHeight="1">
      <c r="A63" s="6">
        <v>54</v>
      </c>
      <c r="B63" s="61" t="s">
        <v>484</v>
      </c>
      <c r="C63" s="62" t="s">
        <v>485</v>
      </c>
      <c r="D63" s="63" t="s">
        <v>486</v>
      </c>
      <c r="E63" s="60" t="s">
        <v>457</v>
      </c>
      <c r="F63" s="65">
        <v>7.33</v>
      </c>
      <c r="G63" s="64">
        <v>100</v>
      </c>
      <c r="H63" s="49" t="str">
        <f>IF(AND(F63&gt;=9,G63&gt;=90),"550.000",IF(AND(F63&gt;=8,G63&gt;=80),"475.000",IF(AND(F63&gt;=7,G63&gt;=70),"300.000"," ")))</f>
        <v>300.000</v>
      </c>
      <c r="I63" s="50">
        <f>H63*5</f>
        <v>1500000</v>
      </c>
      <c r="J63" s="86"/>
      <c r="K63" s="51"/>
      <c r="L63" s="68" t="s">
        <v>65</v>
      </c>
      <c r="N63" s="8">
        <v>21</v>
      </c>
    </row>
    <row r="64" spans="1:14" s="8" customFormat="1" ht="20.100000000000001" customHeight="1">
      <c r="A64" s="6">
        <v>55</v>
      </c>
      <c r="B64" s="61" t="s">
        <v>299</v>
      </c>
      <c r="C64" s="62" t="s">
        <v>88</v>
      </c>
      <c r="D64" s="63" t="s">
        <v>300</v>
      </c>
      <c r="E64" s="60" t="s">
        <v>294</v>
      </c>
      <c r="F64" s="65">
        <v>7.32</v>
      </c>
      <c r="G64" s="64">
        <v>100</v>
      </c>
      <c r="H64" s="49" t="str">
        <f>IF(AND(F64&gt;=9,G64&gt;=90),"550.000",IF(AND(F64&gt;=8,G64&gt;=80),"475.000",IF(AND(F64&gt;=7,G64&gt;=70),"300.000"," ")))</f>
        <v>300.000</v>
      </c>
      <c r="I64" s="50">
        <f>H64*5</f>
        <v>1500000</v>
      </c>
      <c r="J64" s="51"/>
      <c r="K64" s="51"/>
      <c r="L64" s="87"/>
      <c r="N64" s="8">
        <v>22</v>
      </c>
    </row>
    <row r="65" spans="1:14" s="8" customFormat="1" ht="20.100000000000001" customHeight="1">
      <c r="A65" s="6">
        <v>56</v>
      </c>
      <c r="B65" s="61" t="s">
        <v>318</v>
      </c>
      <c r="C65" s="62" t="s">
        <v>319</v>
      </c>
      <c r="D65" s="63" t="s">
        <v>320</v>
      </c>
      <c r="E65" s="60" t="s">
        <v>317</v>
      </c>
      <c r="F65" s="65">
        <v>7.01</v>
      </c>
      <c r="G65" s="64">
        <v>100</v>
      </c>
      <c r="H65" s="49" t="str">
        <f>IF(AND(F65&gt;=9,G65&gt;=90),"550.000",IF(AND(F65&gt;=8,G65&gt;=80),"475.000",IF(AND(F65&gt;=7,G65&gt;=70),"300.000"," ")))</f>
        <v>300.000</v>
      </c>
      <c r="I65" s="50">
        <f>H65*5</f>
        <v>1500000</v>
      </c>
      <c r="J65" s="157"/>
      <c r="K65" s="51"/>
      <c r="L65" s="48"/>
      <c r="N65" s="8">
        <v>23</v>
      </c>
    </row>
    <row r="66" spans="1:14" s="8" customFormat="1" ht="24.95" customHeight="1">
      <c r="A66" s="177" t="s">
        <v>3</v>
      </c>
      <c r="B66" s="177"/>
      <c r="C66" s="177"/>
      <c r="D66" s="102">
        <f>A65</f>
        <v>56</v>
      </c>
      <c r="E66" s="159" t="s">
        <v>893</v>
      </c>
      <c r="F66" s="159"/>
      <c r="G66" s="159"/>
      <c r="H66" s="159"/>
      <c r="I66" s="19">
        <f>SUM(I10:I65)</f>
        <v>113625000</v>
      </c>
      <c r="J66" s="183"/>
      <c r="K66" s="183"/>
      <c r="L66" s="52">
        <f>COUNTIF(L10:L65,"Nữ")</f>
        <v>41</v>
      </c>
      <c r="N66" s="8">
        <f>2+31+75</f>
        <v>108</v>
      </c>
    </row>
    <row r="67" spans="1:14" ht="24.95" customHeight="1">
      <c r="A67" s="181" t="s">
        <v>894</v>
      </c>
      <c r="B67" s="181"/>
      <c r="C67" s="181"/>
      <c r="D67" s="181"/>
      <c r="E67" s="181"/>
      <c r="F67" s="181"/>
      <c r="G67" s="181"/>
      <c r="H67" s="181"/>
      <c r="I67" s="181"/>
      <c r="J67" s="181"/>
      <c r="K67" s="181"/>
      <c r="L67" s="10"/>
    </row>
    <row r="68" spans="1:14" ht="18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1"/>
      <c r="N68" s="2">
        <f>2+31+23</f>
        <v>56</v>
      </c>
    </row>
    <row r="69" spans="1:14" s="47" customFormat="1" ht="18" customHeight="1">
      <c r="A69" s="182" t="s">
        <v>888</v>
      </c>
      <c r="B69" s="182"/>
      <c r="C69" s="182"/>
      <c r="D69" s="182"/>
      <c r="E69" s="182" t="s">
        <v>40</v>
      </c>
      <c r="F69" s="182"/>
      <c r="G69" s="182"/>
      <c r="H69" s="182"/>
      <c r="I69" s="182" t="s">
        <v>39</v>
      </c>
      <c r="J69" s="182"/>
      <c r="L69" s="71"/>
    </row>
    <row r="70" spans="1:14" ht="18" customHeight="1">
      <c r="I70" s="15"/>
      <c r="L70" s="14"/>
    </row>
    <row r="71" spans="1:14" s="104" customFormat="1" ht="18" customHeight="1">
      <c r="A71" s="168" t="s">
        <v>51</v>
      </c>
      <c r="B71" s="168"/>
      <c r="C71" s="168"/>
      <c r="D71" s="168"/>
      <c r="E71" s="168" t="s">
        <v>51</v>
      </c>
      <c r="F71" s="168"/>
      <c r="G71" s="168"/>
      <c r="H71" s="168"/>
      <c r="I71" s="168" t="s">
        <v>51</v>
      </c>
      <c r="J71" s="168"/>
      <c r="L71" s="105"/>
      <c r="N71" s="104">
        <f>2+32+23</f>
        <v>57</v>
      </c>
    </row>
    <row r="72" spans="1:14" ht="18" customHeight="1">
      <c r="A72" s="57"/>
      <c r="B72" s="57"/>
      <c r="C72" s="57"/>
      <c r="D72" s="57"/>
      <c r="E72" s="57"/>
      <c r="F72" s="57"/>
      <c r="G72" s="57"/>
      <c r="H72" s="57"/>
      <c r="I72" s="57"/>
      <c r="J72" s="57"/>
      <c r="L72" s="14"/>
    </row>
    <row r="73" spans="1:14" ht="18" customHeight="1">
      <c r="I73" s="15"/>
      <c r="L73" s="14"/>
    </row>
    <row r="74" spans="1:14" ht="18" customHeight="1">
      <c r="A74" s="169" t="s">
        <v>76</v>
      </c>
      <c r="B74" s="169"/>
      <c r="C74" s="169"/>
      <c r="D74" s="169"/>
      <c r="E74" s="169" t="s">
        <v>64</v>
      </c>
      <c r="F74" s="169"/>
      <c r="G74" s="169"/>
      <c r="H74" s="169"/>
      <c r="I74" s="169" t="s">
        <v>60</v>
      </c>
      <c r="J74" s="169"/>
      <c r="K74" s="169"/>
      <c r="L74" s="14"/>
    </row>
    <row r="75" spans="1:14" ht="18" customHeight="1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14"/>
    </row>
    <row r="76" spans="1:14" ht="18" customHeight="1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4"/>
    </row>
    <row r="77" spans="1:14" ht="18" customHeight="1"/>
    <row r="78" spans="1:14" ht="30" customHeight="1">
      <c r="A78" s="196" t="s">
        <v>902</v>
      </c>
      <c r="B78" s="196"/>
      <c r="C78" s="196"/>
      <c r="D78" s="196"/>
      <c r="E78" s="196"/>
      <c r="F78" s="196"/>
      <c r="G78" s="196"/>
      <c r="H78" s="196"/>
      <c r="I78" s="196"/>
      <c r="J78" s="196"/>
      <c r="K78" s="15"/>
      <c r="L78" s="2"/>
    </row>
    <row r="79" spans="1:14" ht="18" customHeight="1">
      <c r="A79" s="153"/>
      <c r="B79" s="153"/>
      <c r="C79" s="153"/>
      <c r="D79" s="153"/>
      <c r="E79" s="153"/>
      <c r="F79" s="153"/>
      <c r="G79" s="153"/>
      <c r="H79" s="153"/>
      <c r="I79" s="153"/>
      <c r="J79" s="153"/>
      <c r="K79" s="153"/>
      <c r="L79" s="14"/>
    </row>
    <row r="80" spans="1:14" s="8" customFormat="1" ht="30" customHeight="1">
      <c r="A80" s="154" t="s">
        <v>0</v>
      </c>
      <c r="B80" s="154" t="s">
        <v>50</v>
      </c>
      <c r="C80" s="159" t="s">
        <v>6</v>
      </c>
      <c r="D80" s="159"/>
      <c r="E80" s="4" t="s">
        <v>7</v>
      </c>
      <c r="F80" s="25" t="s">
        <v>13</v>
      </c>
      <c r="G80" s="5" t="s">
        <v>1</v>
      </c>
      <c r="H80" s="154" t="s">
        <v>8</v>
      </c>
      <c r="I80" s="5" t="s">
        <v>10</v>
      </c>
      <c r="J80" s="5" t="s">
        <v>9</v>
      </c>
      <c r="K80" s="154" t="s">
        <v>2</v>
      </c>
      <c r="L80" s="5" t="s">
        <v>12</v>
      </c>
    </row>
    <row r="81" spans="1:14" s="8" customFormat="1" ht="18" customHeight="1">
      <c r="A81" s="6">
        <v>1</v>
      </c>
      <c r="B81" s="61" t="s">
        <v>354</v>
      </c>
      <c r="C81" s="62" t="s">
        <v>135</v>
      </c>
      <c r="D81" s="63" t="s">
        <v>355</v>
      </c>
      <c r="E81" s="60" t="s">
        <v>356</v>
      </c>
      <c r="F81" s="65">
        <v>8</v>
      </c>
      <c r="G81" s="64">
        <v>73</v>
      </c>
      <c r="H81" s="49"/>
      <c r="I81" s="50"/>
      <c r="J81" s="86"/>
      <c r="K81" s="51"/>
      <c r="L81" s="48"/>
      <c r="N81" s="8">
        <v>33</v>
      </c>
    </row>
    <row r="82" spans="1:14" s="8" customFormat="1" ht="18" customHeight="1">
      <c r="A82" s="6">
        <v>2</v>
      </c>
      <c r="B82" s="61" t="s">
        <v>359</v>
      </c>
      <c r="C82" s="62" t="s">
        <v>209</v>
      </c>
      <c r="D82" s="63" t="s">
        <v>83</v>
      </c>
      <c r="E82" s="60" t="s">
        <v>356</v>
      </c>
      <c r="F82" s="65">
        <v>8</v>
      </c>
      <c r="G82" s="64">
        <v>70</v>
      </c>
      <c r="H82" s="49"/>
      <c r="I82" s="50"/>
      <c r="J82" s="114"/>
      <c r="K82" s="51"/>
      <c r="L82" s="48"/>
      <c r="N82" s="8">
        <v>34</v>
      </c>
    </row>
    <row r="83" spans="1:14" s="8" customFormat="1" ht="18" customHeight="1">
      <c r="A83" s="6">
        <v>3</v>
      </c>
      <c r="B83" s="61" t="s">
        <v>360</v>
      </c>
      <c r="C83" s="62" t="s">
        <v>200</v>
      </c>
      <c r="D83" s="63" t="s">
        <v>106</v>
      </c>
      <c r="E83" s="60" t="s">
        <v>356</v>
      </c>
      <c r="F83" s="65">
        <v>8</v>
      </c>
      <c r="G83" s="64">
        <v>70</v>
      </c>
      <c r="H83" s="49"/>
      <c r="I83" s="50"/>
      <c r="J83" s="85"/>
      <c r="K83" s="51"/>
      <c r="L83" s="48"/>
      <c r="N83" s="8">
        <v>35</v>
      </c>
    </row>
    <row r="84" spans="1:14" s="8" customFormat="1" ht="18" customHeight="1">
      <c r="A84" s="6">
        <v>4</v>
      </c>
      <c r="B84" s="61" t="s">
        <v>361</v>
      </c>
      <c r="C84" s="62" t="s">
        <v>362</v>
      </c>
      <c r="D84" s="63" t="s">
        <v>320</v>
      </c>
      <c r="E84" s="60" t="s">
        <v>356</v>
      </c>
      <c r="F84" s="65">
        <v>8</v>
      </c>
      <c r="G84" s="64">
        <v>70</v>
      </c>
      <c r="H84" s="49"/>
      <c r="I84" s="50"/>
      <c r="J84" s="115"/>
      <c r="K84" s="51"/>
      <c r="L84" s="48"/>
      <c r="N84" s="8">
        <v>36</v>
      </c>
    </row>
    <row r="85" spans="1:14" s="8" customFormat="1" ht="18" customHeight="1">
      <c r="A85" s="6">
        <v>5</v>
      </c>
      <c r="B85" s="61" t="s">
        <v>368</v>
      </c>
      <c r="C85" s="62" t="s">
        <v>369</v>
      </c>
      <c r="D85" s="63" t="s">
        <v>220</v>
      </c>
      <c r="E85" s="60" t="s">
        <v>356</v>
      </c>
      <c r="F85" s="65">
        <v>8</v>
      </c>
      <c r="G85" s="64">
        <v>73</v>
      </c>
      <c r="H85" s="49"/>
      <c r="I85" s="50"/>
      <c r="J85" s="85"/>
      <c r="K85" s="51"/>
      <c r="L85" s="48"/>
      <c r="N85" s="8">
        <v>37</v>
      </c>
    </row>
    <row r="86" spans="1:14" s="8" customFormat="1" ht="18" customHeight="1">
      <c r="A86" s="6">
        <v>6</v>
      </c>
      <c r="B86" s="61" t="s">
        <v>371</v>
      </c>
      <c r="C86" s="62" t="s">
        <v>89</v>
      </c>
      <c r="D86" s="63" t="s">
        <v>352</v>
      </c>
      <c r="E86" s="60" t="s">
        <v>356</v>
      </c>
      <c r="F86" s="65">
        <v>8</v>
      </c>
      <c r="G86" s="64">
        <v>73</v>
      </c>
      <c r="H86" s="49"/>
      <c r="I86" s="50"/>
      <c r="J86" s="51"/>
      <c r="K86" s="51"/>
      <c r="L86" s="48"/>
      <c r="N86" s="8">
        <v>38</v>
      </c>
    </row>
    <row r="87" spans="1:14" s="8" customFormat="1" ht="18" customHeight="1">
      <c r="A87" s="6">
        <v>7</v>
      </c>
      <c r="B87" s="61" t="s">
        <v>372</v>
      </c>
      <c r="C87" s="62" t="s">
        <v>373</v>
      </c>
      <c r="D87" s="63" t="s">
        <v>374</v>
      </c>
      <c r="E87" s="60" t="s">
        <v>356</v>
      </c>
      <c r="F87" s="65">
        <v>8</v>
      </c>
      <c r="G87" s="64">
        <v>73</v>
      </c>
      <c r="H87" s="49"/>
      <c r="I87" s="50"/>
      <c r="J87" s="84"/>
      <c r="K87" s="51"/>
      <c r="L87" s="48"/>
      <c r="N87" s="8">
        <v>39</v>
      </c>
    </row>
    <row r="88" spans="1:14" s="8" customFormat="1" ht="18" customHeight="1">
      <c r="A88" s="6">
        <v>8</v>
      </c>
      <c r="B88" s="61" t="s">
        <v>375</v>
      </c>
      <c r="C88" s="62" t="s">
        <v>376</v>
      </c>
      <c r="D88" s="63" t="s">
        <v>374</v>
      </c>
      <c r="E88" s="60" t="s">
        <v>356</v>
      </c>
      <c r="F88" s="65">
        <v>8</v>
      </c>
      <c r="G88" s="64">
        <v>73</v>
      </c>
      <c r="H88" s="49"/>
      <c r="I88" s="50"/>
      <c r="J88" s="51"/>
      <c r="K88" s="51"/>
      <c r="L88" s="119"/>
      <c r="N88" s="8">
        <v>40</v>
      </c>
    </row>
    <row r="89" spans="1:14" s="8" customFormat="1" ht="18" customHeight="1">
      <c r="A89" s="6">
        <v>9</v>
      </c>
      <c r="B89" s="61" t="s">
        <v>378</v>
      </c>
      <c r="C89" s="62" t="s">
        <v>379</v>
      </c>
      <c r="D89" s="63" t="s">
        <v>128</v>
      </c>
      <c r="E89" s="60" t="s">
        <v>356</v>
      </c>
      <c r="F89" s="65">
        <v>8</v>
      </c>
      <c r="G89" s="64">
        <v>73</v>
      </c>
      <c r="H89" s="49"/>
      <c r="I89" s="50"/>
      <c r="J89" s="85"/>
      <c r="K89" s="51"/>
      <c r="L89" s="48"/>
      <c r="N89" s="8">
        <v>41</v>
      </c>
    </row>
    <row r="90" spans="1:14" s="8" customFormat="1" ht="18" customHeight="1">
      <c r="A90" s="6">
        <v>10</v>
      </c>
      <c r="B90" s="61" t="s">
        <v>363</v>
      </c>
      <c r="C90" s="62" t="s">
        <v>364</v>
      </c>
      <c r="D90" s="63" t="s">
        <v>103</v>
      </c>
      <c r="E90" s="60" t="s">
        <v>356</v>
      </c>
      <c r="F90" s="65">
        <v>7.2</v>
      </c>
      <c r="G90" s="64">
        <v>73</v>
      </c>
      <c r="H90" s="49"/>
      <c r="I90" s="50"/>
      <c r="J90" s="51"/>
      <c r="K90" s="51"/>
      <c r="L90" s="48"/>
      <c r="N90" s="8">
        <v>19</v>
      </c>
    </row>
    <row r="91" spans="1:14" ht="30" customHeight="1">
      <c r="A91" s="196" t="s">
        <v>903</v>
      </c>
      <c r="B91" s="196"/>
      <c r="C91" s="196"/>
      <c r="D91" s="196"/>
      <c r="E91" s="196"/>
      <c r="F91" s="196"/>
      <c r="G91" s="196"/>
      <c r="H91" s="196"/>
      <c r="I91" s="196"/>
      <c r="J91" s="196"/>
      <c r="K91" s="15"/>
      <c r="L91" s="2"/>
    </row>
    <row r="92" spans="1:14" s="8" customFormat="1" ht="17.100000000000001" customHeight="1">
      <c r="A92" s="6">
        <v>1</v>
      </c>
      <c r="B92" s="61" t="s">
        <v>329</v>
      </c>
      <c r="C92" s="62" t="s">
        <v>330</v>
      </c>
      <c r="D92" s="63" t="s">
        <v>201</v>
      </c>
      <c r="E92" s="60" t="s">
        <v>331</v>
      </c>
      <c r="F92" s="65">
        <v>7.64</v>
      </c>
      <c r="G92" s="64">
        <v>75</v>
      </c>
      <c r="H92" s="49"/>
      <c r="I92" s="50"/>
      <c r="J92" s="93" t="s">
        <v>516</v>
      </c>
      <c r="K92" s="51"/>
      <c r="L92" s="48"/>
    </row>
    <row r="93" spans="1:14" s="8" customFormat="1" ht="17.100000000000001" customHeight="1">
      <c r="A93" s="6">
        <v>2</v>
      </c>
      <c r="B93" s="61" t="s">
        <v>332</v>
      </c>
      <c r="C93" s="62" t="s">
        <v>333</v>
      </c>
      <c r="D93" s="63" t="s">
        <v>186</v>
      </c>
      <c r="E93" s="60" t="s">
        <v>331</v>
      </c>
      <c r="F93" s="65">
        <v>7.47</v>
      </c>
      <c r="G93" s="64">
        <v>72</v>
      </c>
      <c r="H93" s="49"/>
      <c r="I93" s="50"/>
      <c r="J93" s="56" t="s">
        <v>516</v>
      </c>
      <c r="K93" s="51"/>
      <c r="L93" s="69" t="s">
        <v>65</v>
      </c>
    </row>
    <row r="94" spans="1:14" s="8" customFormat="1" ht="17.100000000000001" customHeight="1">
      <c r="A94" s="6">
        <v>3</v>
      </c>
      <c r="B94" s="61" t="s">
        <v>334</v>
      </c>
      <c r="C94" s="62" t="s">
        <v>335</v>
      </c>
      <c r="D94" s="63" t="s">
        <v>98</v>
      </c>
      <c r="E94" s="60" t="s">
        <v>336</v>
      </c>
      <c r="F94" s="65">
        <v>8.6300000000000008</v>
      </c>
      <c r="G94" s="64">
        <v>80</v>
      </c>
      <c r="H94" s="49"/>
      <c r="I94" s="50"/>
      <c r="J94" s="100" t="s">
        <v>517</v>
      </c>
      <c r="K94" s="51"/>
      <c r="L94" s="69" t="s">
        <v>65</v>
      </c>
    </row>
    <row r="95" spans="1:14" s="8" customFormat="1" ht="17.100000000000001" customHeight="1">
      <c r="A95" s="6">
        <v>4</v>
      </c>
      <c r="B95" s="61" t="s">
        <v>337</v>
      </c>
      <c r="C95" s="62" t="s">
        <v>338</v>
      </c>
      <c r="D95" s="63" t="s">
        <v>339</v>
      </c>
      <c r="E95" s="60" t="s">
        <v>336</v>
      </c>
      <c r="F95" s="65">
        <v>7.51</v>
      </c>
      <c r="G95" s="64">
        <v>76</v>
      </c>
      <c r="H95" s="49"/>
      <c r="I95" s="50"/>
      <c r="J95" s="100" t="s">
        <v>517</v>
      </c>
      <c r="K95" s="51"/>
      <c r="L95" s="48"/>
    </row>
    <row r="96" spans="1:14" s="8" customFormat="1" ht="17.100000000000001" customHeight="1">
      <c r="A96" s="6">
        <v>5</v>
      </c>
      <c r="B96" s="61" t="s">
        <v>340</v>
      </c>
      <c r="C96" s="62" t="s">
        <v>312</v>
      </c>
      <c r="D96" s="63" t="s">
        <v>300</v>
      </c>
      <c r="E96" s="60" t="s">
        <v>336</v>
      </c>
      <c r="F96" s="65">
        <v>7.91</v>
      </c>
      <c r="G96" s="64">
        <v>82</v>
      </c>
      <c r="H96" s="49"/>
      <c r="I96" s="50"/>
      <c r="J96" s="100" t="s">
        <v>517</v>
      </c>
      <c r="K96" s="51"/>
      <c r="L96" s="7"/>
    </row>
    <row r="97" spans="1:12" s="8" customFormat="1" ht="17.100000000000001" customHeight="1">
      <c r="A97" s="6">
        <v>6</v>
      </c>
      <c r="B97" s="61" t="s">
        <v>341</v>
      </c>
      <c r="C97" s="62" t="s">
        <v>342</v>
      </c>
      <c r="D97" s="63" t="s">
        <v>343</v>
      </c>
      <c r="E97" s="60" t="s">
        <v>336</v>
      </c>
      <c r="F97" s="65">
        <v>7.13</v>
      </c>
      <c r="G97" s="64">
        <v>71</v>
      </c>
      <c r="H97" s="49"/>
      <c r="I97" s="50"/>
      <c r="J97" s="100" t="s">
        <v>517</v>
      </c>
      <c r="K97" s="51"/>
      <c r="L97" s="7"/>
    </row>
    <row r="98" spans="1:12" s="8" customFormat="1" ht="17.100000000000001" customHeight="1">
      <c r="A98" s="6">
        <v>7</v>
      </c>
      <c r="B98" s="61" t="s">
        <v>344</v>
      </c>
      <c r="C98" s="62" t="s">
        <v>345</v>
      </c>
      <c r="D98" s="63" t="s">
        <v>346</v>
      </c>
      <c r="E98" s="60" t="s">
        <v>336</v>
      </c>
      <c r="F98" s="65">
        <v>7.28</v>
      </c>
      <c r="G98" s="64">
        <v>71</v>
      </c>
      <c r="H98" s="49"/>
      <c r="I98" s="50"/>
      <c r="J98" s="100" t="s">
        <v>517</v>
      </c>
      <c r="K98" s="51"/>
      <c r="L98" s="70"/>
    </row>
    <row r="99" spans="1:12" s="8" customFormat="1" ht="17.100000000000001" customHeight="1">
      <c r="A99" s="6">
        <v>8</v>
      </c>
      <c r="B99" s="61" t="s">
        <v>347</v>
      </c>
      <c r="C99" s="62" t="s">
        <v>348</v>
      </c>
      <c r="D99" s="63" t="s">
        <v>349</v>
      </c>
      <c r="E99" s="60" t="s">
        <v>336</v>
      </c>
      <c r="F99" s="65">
        <v>7.41</v>
      </c>
      <c r="G99" s="64">
        <v>76</v>
      </c>
      <c r="H99" s="49"/>
      <c r="I99" s="50"/>
      <c r="J99" s="100" t="s">
        <v>517</v>
      </c>
      <c r="K99" s="51"/>
      <c r="L99" s="78"/>
    </row>
    <row r="100" spans="1:12" s="8" customFormat="1" ht="17.100000000000001" customHeight="1">
      <c r="A100" s="6">
        <v>9</v>
      </c>
      <c r="B100" s="61" t="s">
        <v>350</v>
      </c>
      <c r="C100" s="62" t="s">
        <v>351</v>
      </c>
      <c r="D100" s="63" t="s">
        <v>352</v>
      </c>
      <c r="E100" s="60" t="s">
        <v>353</v>
      </c>
      <c r="F100" s="65">
        <v>7.36</v>
      </c>
      <c r="G100" s="64">
        <v>73</v>
      </c>
      <c r="H100" s="49"/>
      <c r="I100" s="50"/>
      <c r="J100" s="113" t="s">
        <v>516</v>
      </c>
      <c r="K100" s="51"/>
      <c r="L100" s="78"/>
    </row>
    <row r="101" spans="1:12" s="8" customFormat="1" ht="17.100000000000001" customHeight="1">
      <c r="A101" s="6">
        <v>10</v>
      </c>
      <c r="B101" s="61" t="s">
        <v>380</v>
      </c>
      <c r="C101" s="62" t="s">
        <v>381</v>
      </c>
      <c r="D101" s="63" t="s">
        <v>253</v>
      </c>
      <c r="E101" s="60" t="s">
        <v>382</v>
      </c>
      <c r="F101" s="65">
        <v>7</v>
      </c>
      <c r="G101" s="64">
        <v>73</v>
      </c>
      <c r="H101" s="49"/>
      <c r="I101" s="50"/>
      <c r="J101" s="100" t="s">
        <v>516</v>
      </c>
      <c r="K101" s="51"/>
      <c r="L101" s="48"/>
    </row>
    <row r="102" spans="1:12" s="8" customFormat="1" ht="17.100000000000001" customHeight="1">
      <c r="A102" s="6">
        <v>11</v>
      </c>
      <c r="B102" s="61" t="s">
        <v>383</v>
      </c>
      <c r="C102" s="62" t="s">
        <v>384</v>
      </c>
      <c r="D102" s="63" t="s">
        <v>385</v>
      </c>
      <c r="E102" s="60" t="s">
        <v>386</v>
      </c>
      <c r="F102" s="64">
        <v>8.1300000000000008</v>
      </c>
      <c r="G102" s="64">
        <v>90</v>
      </c>
      <c r="H102" s="49"/>
      <c r="I102" s="50"/>
      <c r="J102" s="100" t="s">
        <v>518</v>
      </c>
      <c r="K102" s="51"/>
      <c r="L102" s="48"/>
    </row>
    <row r="103" spans="1:12" s="8" customFormat="1" ht="17.100000000000001" customHeight="1">
      <c r="A103" s="6">
        <v>12</v>
      </c>
      <c r="B103" s="61" t="s">
        <v>387</v>
      </c>
      <c r="C103" s="62" t="s">
        <v>214</v>
      </c>
      <c r="D103" s="63" t="s">
        <v>252</v>
      </c>
      <c r="E103" s="60" t="s">
        <v>386</v>
      </c>
      <c r="F103" s="64">
        <v>8.5299999999999994</v>
      </c>
      <c r="G103" s="64">
        <v>90</v>
      </c>
      <c r="H103" s="49"/>
      <c r="I103" s="50"/>
      <c r="J103" s="100" t="s">
        <v>518</v>
      </c>
      <c r="K103" s="51"/>
      <c r="L103" s="48"/>
    </row>
    <row r="104" spans="1:12" s="8" customFormat="1" ht="17.100000000000001" customHeight="1">
      <c r="A104" s="6">
        <v>13</v>
      </c>
      <c r="B104" s="61" t="s">
        <v>388</v>
      </c>
      <c r="C104" s="62" t="s">
        <v>389</v>
      </c>
      <c r="D104" s="63" t="s">
        <v>215</v>
      </c>
      <c r="E104" s="60" t="s">
        <v>390</v>
      </c>
      <c r="F104" s="65">
        <v>8.41</v>
      </c>
      <c r="G104" s="64">
        <v>82</v>
      </c>
      <c r="H104" s="49"/>
      <c r="I104" s="50"/>
      <c r="J104" s="100" t="s">
        <v>518</v>
      </c>
      <c r="K104" s="51"/>
      <c r="L104" s="48"/>
    </row>
    <row r="105" spans="1:12" s="8" customFormat="1" ht="17.100000000000001" customHeight="1">
      <c r="A105" s="6">
        <v>14</v>
      </c>
      <c r="B105" s="61" t="s">
        <v>391</v>
      </c>
      <c r="C105" s="62" t="s">
        <v>392</v>
      </c>
      <c r="D105" s="63" t="s">
        <v>90</v>
      </c>
      <c r="E105" s="60" t="s">
        <v>393</v>
      </c>
      <c r="F105" s="65">
        <v>7.6</v>
      </c>
      <c r="G105" s="64">
        <v>71</v>
      </c>
      <c r="H105" s="49"/>
      <c r="I105" s="50"/>
      <c r="J105" s="113" t="s">
        <v>519</v>
      </c>
      <c r="K105" s="51"/>
      <c r="L105" s="52"/>
    </row>
    <row r="106" spans="1:12" s="8" customFormat="1" ht="17.100000000000001" customHeight="1">
      <c r="A106" s="6">
        <v>15</v>
      </c>
      <c r="B106" s="61" t="s">
        <v>394</v>
      </c>
      <c r="C106" s="62" t="s">
        <v>395</v>
      </c>
      <c r="D106" s="63" t="s">
        <v>396</v>
      </c>
      <c r="E106" s="60" t="s">
        <v>393</v>
      </c>
      <c r="F106" s="65">
        <v>7.54</v>
      </c>
      <c r="G106" s="64">
        <v>100</v>
      </c>
      <c r="H106" s="49"/>
      <c r="I106" s="50"/>
      <c r="J106" s="116" t="s">
        <v>519</v>
      </c>
      <c r="K106" s="51"/>
      <c r="L106" s="52"/>
    </row>
    <row r="107" spans="1:12" s="8" customFormat="1" ht="17.100000000000001" customHeight="1">
      <c r="A107" s="6">
        <v>16</v>
      </c>
      <c r="B107" s="61" t="s">
        <v>397</v>
      </c>
      <c r="C107" s="62" t="s">
        <v>214</v>
      </c>
      <c r="D107" s="63" t="s">
        <v>398</v>
      </c>
      <c r="E107" s="60" t="s">
        <v>393</v>
      </c>
      <c r="F107" s="65">
        <v>7.73</v>
      </c>
      <c r="G107" s="64">
        <v>100</v>
      </c>
      <c r="H107" s="49"/>
      <c r="I107" s="50"/>
      <c r="J107" s="113" t="s">
        <v>519</v>
      </c>
      <c r="K107" s="51"/>
      <c r="L107" s="68"/>
    </row>
  </sheetData>
  <sortState ref="A12:L42">
    <sortCondition descending="1" ref="F96:F117"/>
  </sortState>
  <mergeCells count="27">
    <mergeCell ref="A78:J78"/>
    <mergeCell ref="A91:J91"/>
    <mergeCell ref="A74:D74"/>
    <mergeCell ref="E74:H74"/>
    <mergeCell ref="I74:K74"/>
    <mergeCell ref="A69:D69"/>
    <mergeCell ref="E69:H69"/>
    <mergeCell ref="I69:J69"/>
    <mergeCell ref="A71:D71"/>
    <mergeCell ref="E71:H71"/>
    <mergeCell ref="I71:J71"/>
    <mergeCell ref="C80:D80"/>
    <mergeCell ref="A1:E1"/>
    <mergeCell ref="A2:E2"/>
    <mergeCell ref="F1:K1"/>
    <mergeCell ref="F2:K2"/>
    <mergeCell ref="A6:K6"/>
    <mergeCell ref="A7:K7"/>
    <mergeCell ref="C9:D9"/>
    <mergeCell ref="A3:E3"/>
    <mergeCell ref="F3:K3"/>
    <mergeCell ref="A4:E4"/>
    <mergeCell ref="A5:K5"/>
    <mergeCell ref="A66:C66"/>
    <mergeCell ref="E66:H66"/>
    <mergeCell ref="J66:K66"/>
    <mergeCell ref="A67:K67"/>
  </mergeCells>
  <phoneticPr fontId="0" type="noConversion"/>
  <conditionalFormatting sqref="I10:I65 I81:I90 I92:I100">
    <cfRule type="cellIs" dxfId="35" priority="76" stopIfTrue="1" operator="equal">
      <formula>2375000</formula>
    </cfRule>
    <cfRule type="cellIs" dxfId="34" priority="77" stopIfTrue="1" operator="equal">
      <formula>2750000</formula>
    </cfRule>
  </conditionalFormatting>
  <conditionalFormatting sqref="I101:I107">
    <cfRule type="cellIs" dxfId="33" priority="46" stopIfTrue="1" operator="equal">
      <formula>2375000</formula>
    </cfRule>
    <cfRule type="cellIs" dxfId="32" priority="47" stopIfTrue="1" operator="equal">
      <formula>2750000</formula>
    </cfRule>
  </conditionalFormatting>
  <conditionalFormatting sqref="F10:F65 F81:F90 F92:F107">
    <cfRule type="cellIs" dxfId="31" priority="29" stopIfTrue="1" operator="lessThan">
      <formula>3</formula>
    </cfRule>
    <cfRule type="cellIs" dxfId="30" priority="30" stopIfTrue="1" operator="lessThan">
      <formula>5</formula>
    </cfRule>
    <cfRule type="cellIs" dxfId="29" priority="31" stopIfTrue="1" operator="notBetween">
      <formula>7</formula>
      <formula>"&lt;7"</formula>
    </cfRule>
  </conditionalFormatting>
  <conditionalFormatting sqref="G49:G52 G59:G62 G93:G94 G101:G107 G11:G42 G81:G90">
    <cfRule type="cellIs" dxfId="28" priority="23" stopIfTrue="1" operator="lessThan">
      <formula>30</formula>
    </cfRule>
    <cfRule type="cellIs" dxfId="27" priority="24" stopIfTrue="1" operator="lessThan">
      <formula>50</formula>
    </cfRule>
    <cfRule type="cellIs" dxfId="26" priority="25" stopIfTrue="1" operator="notBetween">
      <formula>70</formula>
      <formula>"&lt;70"</formula>
    </cfRule>
  </conditionalFormatting>
  <conditionalFormatting sqref="G43:G48 G53:G58 G92 G95:G100 G63:G65 G10">
    <cfRule type="cellIs" dxfId="25" priority="26" stopIfTrue="1" operator="lessThan">
      <formula>30</formula>
    </cfRule>
    <cfRule type="cellIs" dxfId="24" priority="27" stopIfTrue="1" operator="lessThan">
      <formula>50</formula>
    </cfRule>
    <cfRule type="cellIs" dxfId="23" priority="28" stopIfTrue="1" operator="notBetween">
      <formula>70</formula>
      <formula>"&gt;70"</formula>
    </cfRule>
  </conditionalFormatting>
  <pageMargins left="0.75" right="0.25" top="0.5" bottom="0.5" header="0" footer="0.25"/>
  <pageSetup paperSize="9" scale="95" orientation="portrait" horizontalDpi="300" verticalDpi="300" r:id="rId1"/>
  <headerFooter alignWithMargins="0">
    <oddFooter>&amp;L&amp;"Times New Roman,Regular"&amp;8&amp;Z&amp;F&amp;R&amp;"Times New Roman,Regular"&amp;10&amp;P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"/>
  <sheetViews>
    <sheetView tabSelected="1" view="pageBreakPreview" zoomScaleNormal="100" workbookViewId="0">
      <selection activeCell="N5" sqref="N5"/>
    </sheetView>
  </sheetViews>
  <sheetFormatPr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2.625" style="2" customWidth="1"/>
    <col min="10" max="10" width="15.625" style="2" customWidth="1"/>
    <col min="11" max="11" width="7.25" style="2" hidden="1" customWidth="1"/>
    <col min="12" max="12" width="3.625" style="13" customWidth="1"/>
    <col min="13" max="16384" width="9" style="2"/>
  </cols>
  <sheetData>
    <row r="1" spans="1:12" ht="17.100000000000001" customHeight="1">
      <c r="A1" s="170" t="s">
        <v>62</v>
      </c>
      <c r="B1" s="170"/>
      <c r="C1" s="170"/>
      <c r="D1" s="170"/>
      <c r="E1" s="170"/>
      <c r="F1" s="160" t="s">
        <v>4</v>
      </c>
      <c r="G1" s="160"/>
      <c r="H1" s="160"/>
      <c r="I1" s="160"/>
      <c r="J1" s="160"/>
      <c r="K1" s="160"/>
      <c r="L1" s="15"/>
    </row>
    <row r="2" spans="1:12" ht="17.100000000000001" customHeight="1">
      <c r="A2" s="160" t="s">
        <v>71</v>
      </c>
      <c r="B2" s="160"/>
      <c r="C2" s="160"/>
      <c r="D2" s="160"/>
      <c r="E2" s="160"/>
      <c r="F2" s="169" t="s">
        <v>5</v>
      </c>
      <c r="G2" s="169"/>
      <c r="H2" s="169"/>
      <c r="I2" s="169"/>
      <c r="J2" s="169"/>
      <c r="K2" s="169"/>
      <c r="L2" s="15"/>
    </row>
    <row r="3" spans="1:12" ht="17.100000000000001" customHeight="1">
      <c r="A3" s="160" t="s">
        <v>72</v>
      </c>
      <c r="B3" s="160"/>
      <c r="C3" s="160"/>
      <c r="D3" s="160"/>
      <c r="E3" s="160"/>
      <c r="F3" s="161"/>
      <c r="G3" s="161"/>
      <c r="H3" s="162"/>
      <c r="I3" s="162"/>
      <c r="J3" s="162"/>
      <c r="K3" s="162"/>
      <c r="L3" s="15"/>
    </row>
    <row r="4" spans="1:12" s="23" customFormat="1" ht="17.100000000000001" customHeight="1">
      <c r="A4" s="163"/>
      <c r="B4" s="163"/>
      <c r="C4" s="164"/>
      <c r="D4" s="164"/>
      <c r="E4" s="164"/>
      <c r="L4" s="24"/>
    </row>
    <row r="5" spans="1:12" ht="45" customHeight="1">
      <c r="A5" s="165" t="s">
        <v>81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5"/>
    </row>
    <row r="6" spans="1:12" s="8" customFormat="1" ht="21.95" customHeight="1">
      <c r="A6" s="174" t="s">
        <v>78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21"/>
    </row>
    <row r="7" spans="1:12" ht="35.1" customHeight="1">
      <c r="A7" s="175" t="s">
        <v>901</v>
      </c>
      <c r="B7" s="175"/>
      <c r="C7" s="176"/>
      <c r="D7" s="176"/>
      <c r="E7" s="176"/>
      <c r="F7" s="176"/>
      <c r="G7" s="176"/>
      <c r="H7" s="176"/>
      <c r="I7" s="176"/>
      <c r="J7" s="176"/>
      <c r="K7" s="176"/>
    </row>
    <row r="8" spans="1:12" s="8" customFormat="1" ht="15" customHeight="1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21"/>
    </row>
    <row r="9" spans="1:12" s="8" customFormat="1" ht="30" customHeight="1">
      <c r="A9" s="74" t="s">
        <v>0</v>
      </c>
      <c r="B9" s="74" t="s">
        <v>50</v>
      </c>
      <c r="C9" s="159" t="s">
        <v>6</v>
      </c>
      <c r="D9" s="159"/>
      <c r="E9" s="4" t="s">
        <v>7</v>
      </c>
      <c r="F9" s="25" t="s">
        <v>13</v>
      </c>
      <c r="G9" s="5" t="s">
        <v>1</v>
      </c>
      <c r="H9" s="74" t="s">
        <v>8</v>
      </c>
      <c r="I9" s="5" t="s">
        <v>10</v>
      </c>
      <c r="J9" s="5" t="s">
        <v>9</v>
      </c>
      <c r="K9" s="74" t="s">
        <v>2</v>
      </c>
      <c r="L9" s="5" t="s">
        <v>12</v>
      </c>
    </row>
    <row r="10" spans="1:12" s="8" customFormat="1" ht="15.95" customHeight="1">
      <c r="A10" s="6">
        <v>1</v>
      </c>
      <c r="B10" s="61" t="s">
        <v>611</v>
      </c>
      <c r="C10" s="62" t="s">
        <v>612</v>
      </c>
      <c r="D10" s="63" t="s">
        <v>289</v>
      </c>
      <c r="E10" s="60" t="s">
        <v>608</v>
      </c>
      <c r="F10" s="65">
        <v>9.67</v>
      </c>
      <c r="G10" s="64">
        <v>100</v>
      </c>
      <c r="H10" s="49" t="str">
        <f t="shared" ref="H10:H58" si="0">IF(AND(F10&gt;=9,G10&gt;=90),"550.000",IF(AND(F10&gt;=8,G10&gt;=80),"475.000",IF(AND(F10&gt;=7,G10&gt;=70),"300.000"," ")))</f>
        <v>550.000</v>
      </c>
      <c r="I10" s="50">
        <f t="shared" ref="I10:I58" si="1">H10*5</f>
        <v>2750000</v>
      </c>
      <c r="J10" s="80"/>
      <c r="K10" s="51"/>
      <c r="L10" s="125"/>
    </row>
    <row r="11" spans="1:12" s="8" customFormat="1" ht="15.95" customHeight="1">
      <c r="A11" s="6">
        <v>2</v>
      </c>
      <c r="B11" s="61" t="s">
        <v>604</v>
      </c>
      <c r="C11" s="62" t="s">
        <v>125</v>
      </c>
      <c r="D11" s="63" t="s">
        <v>605</v>
      </c>
      <c r="E11" s="60" t="s">
        <v>603</v>
      </c>
      <c r="F11" s="65">
        <v>8.4</v>
      </c>
      <c r="G11" s="64">
        <v>81</v>
      </c>
      <c r="H11" s="49" t="str">
        <f t="shared" si="0"/>
        <v>475.000</v>
      </c>
      <c r="I11" s="50">
        <f t="shared" si="1"/>
        <v>2375000</v>
      </c>
      <c r="J11" s="80"/>
      <c r="K11" s="51"/>
      <c r="L11" s="91"/>
    </row>
    <row r="12" spans="1:12" s="8" customFormat="1" ht="15.95" customHeight="1">
      <c r="A12" s="6">
        <v>3</v>
      </c>
      <c r="B12" s="61" t="s">
        <v>606</v>
      </c>
      <c r="C12" s="62" t="s">
        <v>607</v>
      </c>
      <c r="D12" s="63" t="s">
        <v>292</v>
      </c>
      <c r="E12" s="60" t="s">
        <v>608</v>
      </c>
      <c r="F12" s="65">
        <v>8.6300000000000008</v>
      </c>
      <c r="G12" s="64">
        <v>100</v>
      </c>
      <c r="H12" s="49" t="str">
        <f t="shared" si="0"/>
        <v>475.000</v>
      </c>
      <c r="I12" s="50">
        <f t="shared" si="1"/>
        <v>2375000</v>
      </c>
      <c r="J12" s="51"/>
      <c r="K12" s="51"/>
      <c r="L12" s="146"/>
    </row>
    <row r="13" spans="1:12" s="8" customFormat="1" ht="15.95" customHeight="1">
      <c r="A13" s="6">
        <v>4</v>
      </c>
      <c r="B13" s="61" t="s">
        <v>609</v>
      </c>
      <c r="C13" s="62" t="s">
        <v>202</v>
      </c>
      <c r="D13" s="63" t="s">
        <v>97</v>
      </c>
      <c r="E13" s="60" t="s">
        <v>608</v>
      </c>
      <c r="F13" s="65">
        <v>8.3000000000000007</v>
      </c>
      <c r="G13" s="64">
        <v>81</v>
      </c>
      <c r="H13" s="49" t="str">
        <f t="shared" si="0"/>
        <v>475.000</v>
      </c>
      <c r="I13" s="50">
        <f t="shared" si="1"/>
        <v>2375000</v>
      </c>
      <c r="J13" s="86"/>
      <c r="K13" s="51"/>
      <c r="L13" s="91"/>
    </row>
    <row r="14" spans="1:12" s="8" customFormat="1" ht="15.95" customHeight="1">
      <c r="A14" s="6">
        <v>5</v>
      </c>
      <c r="B14" s="61" t="s">
        <v>610</v>
      </c>
      <c r="C14" s="62" t="s">
        <v>125</v>
      </c>
      <c r="D14" s="63" t="s">
        <v>289</v>
      </c>
      <c r="E14" s="60" t="s">
        <v>608</v>
      </c>
      <c r="F14" s="65">
        <v>8.59</v>
      </c>
      <c r="G14" s="64">
        <v>89</v>
      </c>
      <c r="H14" s="49" t="str">
        <f t="shared" si="0"/>
        <v>475.000</v>
      </c>
      <c r="I14" s="50">
        <f t="shared" si="1"/>
        <v>2375000</v>
      </c>
      <c r="J14" s="86"/>
      <c r="K14" s="51"/>
      <c r="L14" s="125"/>
    </row>
    <row r="15" spans="1:12" s="8" customFormat="1" ht="15.95" customHeight="1">
      <c r="A15" s="6">
        <v>6</v>
      </c>
      <c r="B15" s="61" t="s">
        <v>617</v>
      </c>
      <c r="C15" s="62" t="s">
        <v>618</v>
      </c>
      <c r="D15" s="63" t="s">
        <v>328</v>
      </c>
      <c r="E15" s="60" t="s">
        <v>616</v>
      </c>
      <c r="F15" s="65">
        <v>8.15</v>
      </c>
      <c r="G15" s="64">
        <v>90</v>
      </c>
      <c r="H15" s="49" t="str">
        <f t="shared" si="0"/>
        <v>475.000</v>
      </c>
      <c r="I15" s="50">
        <f t="shared" si="1"/>
        <v>2375000</v>
      </c>
      <c r="J15" s="86"/>
      <c r="K15" s="51"/>
      <c r="L15" s="125"/>
    </row>
    <row r="16" spans="1:12" s="8" customFormat="1" ht="15.95" customHeight="1">
      <c r="A16" s="6">
        <v>7</v>
      </c>
      <c r="B16" s="61" t="s">
        <v>619</v>
      </c>
      <c r="C16" s="62" t="s">
        <v>620</v>
      </c>
      <c r="D16" s="63" t="s">
        <v>621</v>
      </c>
      <c r="E16" s="60" t="s">
        <v>622</v>
      </c>
      <c r="F16" s="65">
        <v>8.2200000000000006</v>
      </c>
      <c r="G16" s="64">
        <v>83</v>
      </c>
      <c r="H16" s="49" t="str">
        <f t="shared" si="0"/>
        <v>475.000</v>
      </c>
      <c r="I16" s="50">
        <f t="shared" si="1"/>
        <v>2375000</v>
      </c>
      <c r="J16" s="86"/>
      <c r="K16" s="51"/>
      <c r="L16" s="147"/>
    </row>
    <row r="17" spans="1:12" s="8" customFormat="1" ht="15.95" customHeight="1">
      <c r="A17" s="6">
        <v>8</v>
      </c>
      <c r="B17" s="61" t="s">
        <v>634</v>
      </c>
      <c r="C17" s="62" t="s">
        <v>214</v>
      </c>
      <c r="D17" s="63" t="s">
        <v>635</v>
      </c>
      <c r="E17" s="60" t="s">
        <v>630</v>
      </c>
      <c r="F17" s="65">
        <v>8.11</v>
      </c>
      <c r="G17" s="64">
        <v>96</v>
      </c>
      <c r="H17" s="49" t="str">
        <f t="shared" si="0"/>
        <v>475.000</v>
      </c>
      <c r="I17" s="50">
        <f t="shared" si="1"/>
        <v>2375000</v>
      </c>
      <c r="J17" s="80"/>
      <c r="K17" s="51"/>
      <c r="L17" s="94"/>
    </row>
    <row r="18" spans="1:12" s="8" customFormat="1" ht="15.95" customHeight="1">
      <c r="A18" s="6">
        <v>9</v>
      </c>
      <c r="B18" s="61" t="s">
        <v>636</v>
      </c>
      <c r="C18" s="62" t="s">
        <v>637</v>
      </c>
      <c r="D18" s="63" t="s">
        <v>105</v>
      </c>
      <c r="E18" s="60" t="s">
        <v>630</v>
      </c>
      <c r="F18" s="65">
        <v>8.3800000000000008</v>
      </c>
      <c r="G18" s="64">
        <v>88</v>
      </c>
      <c r="H18" s="49" t="str">
        <f t="shared" si="0"/>
        <v>475.000</v>
      </c>
      <c r="I18" s="50">
        <f t="shared" si="1"/>
        <v>2375000</v>
      </c>
      <c r="J18" s="80"/>
      <c r="K18" s="51"/>
      <c r="L18" s="94"/>
    </row>
    <row r="19" spans="1:12" s="8" customFormat="1" ht="15.95" customHeight="1">
      <c r="A19" s="6">
        <v>10</v>
      </c>
      <c r="B19" s="61" t="s">
        <v>669</v>
      </c>
      <c r="C19" s="62" t="s">
        <v>406</v>
      </c>
      <c r="D19" s="63" t="s">
        <v>399</v>
      </c>
      <c r="E19" s="60" t="s">
        <v>666</v>
      </c>
      <c r="F19" s="65">
        <v>8.0399999999999991</v>
      </c>
      <c r="G19" s="64">
        <v>80</v>
      </c>
      <c r="H19" s="49" t="str">
        <f t="shared" si="0"/>
        <v>475.000</v>
      </c>
      <c r="I19" s="50">
        <f t="shared" si="1"/>
        <v>2375000</v>
      </c>
      <c r="J19" s="92"/>
      <c r="K19" s="51"/>
      <c r="L19" s="91"/>
    </row>
    <row r="20" spans="1:12" s="8" customFormat="1" ht="15.95" customHeight="1">
      <c r="A20" s="6">
        <v>11</v>
      </c>
      <c r="B20" s="61" t="s">
        <v>687</v>
      </c>
      <c r="C20" s="62" t="s">
        <v>688</v>
      </c>
      <c r="D20" s="63" t="s">
        <v>145</v>
      </c>
      <c r="E20" s="60" t="s">
        <v>679</v>
      </c>
      <c r="F20" s="65">
        <v>8.58</v>
      </c>
      <c r="G20" s="64">
        <v>100</v>
      </c>
      <c r="H20" s="49" t="str">
        <f t="shared" si="0"/>
        <v>475.000</v>
      </c>
      <c r="I20" s="50">
        <f t="shared" si="1"/>
        <v>2375000</v>
      </c>
      <c r="J20" s="143"/>
      <c r="K20" s="51"/>
      <c r="L20" s="149"/>
    </row>
    <row r="21" spans="1:12" s="8" customFormat="1" ht="15.95" customHeight="1">
      <c r="A21" s="6">
        <v>12</v>
      </c>
      <c r="B21" s="61" t="s">
        <v>717</v>
      </c>
      <c r="C21" s="62" t="s">
        <v>116</v>
      </c>
      <c r="D21" s="63" t="s">
        <v>83</v>
      </c>
      <c r="E21" s="60" t="s">
        <v>716</v>
      </c>
      <c r="F21" s="65">
        <v>8.18</v>
      </c>
      <c r="G21" s="64">
        <v>86</v>
      </c>
      <c r="H21" s="49" t="str">
        <f t="shared" si="0"/>
        <v>475.000</v>
      </c>
      <c r="I21" s="50">
        <f t="shared" si="1"/>
        <v>2375000</v>
      </c>
      <c r="J21" s="80"/>
      <c r="K21" s="51"/>
      <c r="L21" s="48"/>
    </row>
    <row r="22" spans="1:12" s="8" customFormat="1" ht="15.95" customHeight="1">
      <c r="A22" s="6">
        <v>13</v>
      </c>
      <c r="B22" s="61" t="s">
        <v>718</v>
      </c>
      <c r="C22" s="62" t="s">
        <v>719</v>
      </c>
      <c r="D22" s="63" t="s">
        <v>544</v>
      </c>
      <c r="E22" s="60" t="s">
        <v>716</v>
      </c>
      <c r="F22" s="65">
        <v>8.09</v>
      </c>
      <c r="G22" s="64">
        <v>100</v>
      </c>
      <c r="H22" s="49" t="str">
        <f t="shared" si="0"/>
        <v>475.000</v>
      </c>
      <c r="I22" s="50">
        <f t="shared" si="1"/>
        <v>2375000</v>
      </c>
      <c r="J22" s="92"/>
      <c r="K22" s="51"/>
      <c r="L22" s="48"/>
    </row>
    <row r="23" spans="1:12" s="8" customFormat="1" ht="15.95" customHeight="1">
      <c r="A23" s="6">
        <v>14</v>
      </c>
      <c r="B23" s="61" t="s">
        <v>753</v>
      </c>
      <c r="C23" s="62" t="s">
        <v>494</v>
      </c>
      <c r="D23" s="63" t="s">
        <v>415</v>
      </c>
      <c r="E23" s="60" t="s">
        <v>754</v>
      </c>
      <c r="F23" s="64">
        <v>8.11</v>
      </c>
      <c r="G23" s="64">
        <v>90</v>
      </c>
      <c r="H23" s="49" t="str">
        <f t="shared" si="0"/>
        <v>475.000</v>
      </c>
      <c r="I23" s="50">
        <f t="shared" si="1"/>
        <v>2375000</v>
      </c>
      <c r="J23" s="80"/>
      <c r="K23" s="51"/>
      <c r="L23" s="48"/>
    </row>
    <row r="24" spans="1:12" s="8" customFormat="1" ht="15.95" customHeight="1">
      <c r="A24" s="6">
        <v>15</v>
      </c>
      <c r="B24" s="61" t="s">
        <v>758</v>
      </c>
      <c r="C24" s="62" t="s">
        <v>759</v>
      </c>
      <c r="D24" s="63" t="s">
        <v>760</v>
      </c>
      <c r="E24" s="60" t="s">
        <v>755</v>
      </c>
      <c r="F24" s="65">
        <v>8.0399999999999991</v>
      </c>
      <c r="G24" s="64">
        <v>91</v>
      </c>
      <c r="H24" s="49" t="str">
        <f t="shared" si="0"/>
        <v>475.000</v>
      </c>
      <c r="I24" s="50">
        <f t="shared" si="1"/>
        <v>2375000</v>
      </c>
      <c r="J24" s="80"/>
      <c r="K24" s="51"/>
      <c r="L24" s="56"/>
    </row>
    <row r="25" spans="1:12" s="8" customFormat="1" ht="15.95" customHeight="1">
      <c r="A25" s="6">
        <v>16</v>
      </c>
      <c r="B25" s="61" t="s">
        <v>774</v>
      </c>
      <c r="C25" s="62" t="s">
        <v>113</v>
      </c>
      <c r="D25" s="63" t="s">
        <v>352</v>
      </c>
      <c r="E25" s="60" t="s">
        <v>773</v>
      </c>
      <c r="F25" s="65">
        <v>8.09</v>
      </c>
      <c r="G25" s="64">
        <v>82</v>
      </c>
      <c r="H25" s="49" t="str">
        <f t="shared" si="0"/>
        <v>475.000</v>
      </c>
      <c r="I25" s="50">
        <f t="shared" si="1"/>
        <v>2375000</v>
      </c>
      <c r="J25" s="98"/>
      <c r="K25" s="51"/>
      <c r="L25" s="69"/>
    </row>
    <row r="26" spans="1:12" s="8" customFormat="1" ht="15.95" customHeight="1">
      <c r="A26" s="6">
        <v>17</v>
      </c>
      <c r="B26" s="61" t="s">
        <v>775</v>
      </c>
      <c r="C26" s="62" t="s">
        <v>776</v>
      </c>
      <c r="D26" s="63" t="s">
        <v>86</v>
      </c>
      <c r="E26" s="60" t="s">
        <v>773</v>
      </c>
      <c r="F26" s="65">
        <v>8.52</v>
      </c>
      <c r="G26" s="64">
        <v>96</v>
      </c>
      <c r="H26" s="49" t="str">
        <f t="shared" si="0"/>
        <v>475.000</v>
      </c>
      <c r="I26" s="50">
        <f t="shared" si="1"/>
        <v>2375000</v>
      </c>
      <c r="J26" s="97"/>
      <c r="K26" s="51"/>
      <c r="L26" s="69"/>
    </row>
    <row r="27" spans="1:12" s="8" customFormat="1" ht="15.95" customHeight="1">
      <c r="A27" s="6">
        <v>18</v>
      </c>
      <c r="B27" s="61" t="s">
        <v>781</v>
      </c>
      <c r="C27" s="62" t="s">
        <v>100</v>
      </c>
      <c r="D27" s="63" t="s">
        <v>320</v>
      </c>
      <c r="E27" s="60" t="s">
        <v>780</v>
      </c>
      <c r="F27" s="65">
        <v>8.26</v>
      </c>
      <c r="G27" s="64">
        <v>81</v>
      </c>
      <c r="H27" s="49" t="str">
        <f t="shared" si="0"/>
        <v>475.000</v>
      </c>
      <c r="I27" s="50">
        <f t="shared" si="1"/>
        <v>2375000</v>
      </c>
      <c r="J27" s="140" t="s">
        <v>884</v>
      </c>
      <c r="K27" s="51"/>
      <c r="L27" s="69"/>
    </row>
    <row r="28" spans="1:12" s="8" customFormat="1" ht="15.95" customHeight="1">
      <c r="A28" s="6">
        <v>19</v>
      </c>
      <c r="B28" s="61" t="s">
        <v>782</v>
      </c>
      <c r="C28" s="62" t="s">
        <v>783</v>
      </c>
      <c r="D28" s="63" t="s">
        <v>212</v>
      </c>
      <c r="E28" s="60" t="s">
        <v>780</v>
      </c>
      <c r="F28" s="65">
        <v>8.3699999999999992</v>
      </c>
      <c r="G28" s="64">
        <v>80</v>
      </c>
      <c r="H28" s="49" t="str">
        <f t="shared" si="0"/>
        <v>475.000</v>
      </c>
      <c r="I28" s="50">
        <f t="shared" si="1"/>
        <v>2375000</v>
      </c>
      <c r="J28" s="140" t="s">
        <v>884</v>
      </c>
      <c r="K28" s="51"/>
      <c r="L28" s="69"/>
    </row>
    <row r="29" spans="1:12" s="8" customFormat="1" ht="15.95" customHeight="1">
      <c r="A29" s="6">
        <v>20</v>
      </c>
      <c r="B29" s="61" t="s">
        <v>784</v>
      </c>
      <c r="C29" s="62" t="s">
        <v>785</v>
      </c>
      <c r="D29" s="63" t="s">
        <v>563</v>
      </c>
      <c r="E29" s="60" t="s">
        <v>780</v>
      </c>
      <c r="F29" s="65">
        <v>8</v>
      </c>
      <c r="G29" s="64">
        <v>84</v>
      </c>
      <c r="H29" s="49" t="str">
        <f t="shared" si="0"/>
        <v>475.000</v>
      </c>
      <c r="I29" s="50">
        <f t="shared" si="1"/>
        <v>2375000</v>
      </c>
      <c r="J29" s="140" t="s">
        <v>884</v>
      </c>
      <c r="K29" s="51"/>
      <c r="L29" s="69"/>
    </row>
    <row r="30" spans="1:12" s="8" customFormat="1" ht="15.95" customHeight="1">
      <c r="A30" s="6">
        <v>21</v>
      </c>
      <c r="B30" s="61" t="s">
        <v>792</v>
      </c>
      <c r="C30" s="62" t="s">
        <v>793</v>
      </c>
      <c r="D30" s="63" t="s">
        <v>272</v>
      </c>
      <c r="E30" s="60" t="s">
        <v>789</v>
      </c>
      <c r="F30" s="65">
        <v>8.1199999999999992</v>
      </c>
      <c r="G30" s="64">
        <v>98</v>
      </c>
      <c r="H30" s="49" t="str">
        <f t="shared" si="0"/>
        <v>475.000</v>
      </c>
      <c r="I30" s="50">
        <f t="shared" si="1"/>
        <v>2375000</v>
      </c>
      <c r="J30" s="82"/>
      <c r="K30" s="51"/>
      <c r="L30" s="68" t="s">
        <v>65</v>
      </c>
    </row>
    <row r="31" spans="1:12" s="8" customFormat="1" ht="15.95" customHeight="1">
      <c r="A31" s="6">
        <v>22</v>
      </c>
      <c r="B31" s="61" t="s">
        <v>801</v>
      </c>
      <c r="C31" s="62" t="s">
        <v>182</v>
      </c>
      <c r="D31" s="63" t="s">
        <v>802</v>
      </c>
      <c r="E31" s="60" t="s">
        <v>789</v>
      </c>
      <c r="F31" s="65">
        <v>8.9700000000000006</v>
      </c>
      <c r="G31" s="64">
        <v>99</v>
      </c>
      <c r="H31" s="49" t="str">
        <f t="shared" si="0"/>
        <v>475.000</v>
      </c>
      <c r="I31" s="50">
        <f t="shared" si="1"/>
        <v>2375000</v>
      </c>
      <c r="J31" s="92"/>
      <c r="K31" s="51"/>
      <c r="L31" s="68" t="s">
        <v>65</v>
      </c>
    </row>
    <row r="32" spans="1:12" s="8" customFormat="1" ht="15.95" customHeight="1">
      <c r="A32" s="6">
        <v>23</v>
      </c>
      <c r="B32" s="61" t="s">
        <v>804</v>
      </c>
      <c r="C32" s="62" t="s">
        <v>805</v>
      </c>
      <c r="D32" s="63" t="s">
        <v>253</v>
      </c>
      <c r="E32" s="60" t="s">
        <v>789</v>
      </c>
      <c r="F32" s="65">
        <v>8.27</v>
      </c>
      <c r="G32" s="64">
        <v>100</v>
      </c>
      <c r="H32" s="49" t="str">
        <f t="shared" si="0"/>
        <v>475.000</v>
      </c>
      <c r="I32" s="50">
        <f t="shared" si="1"/>
        <v>2375000</v>
      </c>
      <c r="J32" s="144"/>
      <c r="K32" s="51"/>
      <c r="L32" s="68" t="s">
        <v>65</v>
      </c>
    </row>
    <row r="33" spans="1:12" s="8" customFormat="1" ht="15.95" customHeight="1">
      <c r="A33" s="6">
        <v>24</v>
      </c>
      <c r="B33" s="61" t="s">
        <v>809</v>
      </c>
      <c r="C33" s="62" t="s">
        <v>499</v>
      </c>
      <c r="D33" s="63" t="s">
        <v>810</v>
      </c>
      <c r="E33" s="60" t="s">
        <v>789</v>
      </c>
      <c r="F33" s="65">
        <v>8.27</v>
      </c>
      <c r="G33" s="64">
        <v>94</v>
      </c>
      <c r="H33" s="49" t="str">
        <f t="shared" si="0"/>
        <v>475.000</v>
      </c>
      <c r="I33" s="50">
        <f t="shared" si="1"/>
        <v>2375000</v>
      </c>
      <c r="J33" s="80"/>
      <c r="K33" s="51"/>
      <c r="L33" s="68" t="s">
        <v>65</v>
      </c>
    </row>
    <row r="34" spans="1:12" s="8" customFormat="1" ht="15.95" customHeight="1">
      <c r="A34" s="6">
        <v>25</v>
      </c>
      <c r="B34" s="61" t="s">
        <v>816</v>
      </c>
      <c r="C34" s="62" t="s">
        <v>499</v>
      </c>
      <c r="D34" s="63" t="s">
        <v>460</v>
      </c>
      <c r="E34" s="60" t="s">
        <v>813</v>
      </c>
      <c r="F34" s="65">
        <v>8.42</v>
      </c>
      <c r="G34" s="64">
        <v>100</v>
      </c>
      <c r="H34" s="49" t="str">
        <f t="shared" si="0"/>
        <v>475.000</v>
      </c>
      <c r="I34" s="89">
        <f t="shared" si="1"/>
        <v>2375000</v>
      </c>
      <c r="J34" s="138" t="s">
        <v>885</v>
      </c>
      <c r="K34" s="51"/>
      <c r="L34" s="68" t="s">
        <v>65</v>
      </c>
    </row>
    <row r="35" spans="1:12" s="8" customFormat="1" ht="15.95" customHeight="1">
      <c r="A35" s="6">
        <v>26</v>
      </c>
      <c r="B35" s="61" t="s">
        <v>817</v>
      </c>
      <c r="C35" s="62" t="s">
        <v>818</v>
      </c>
      <c r="D35" s="63" t="s">
        <v>819</v>
      </c>
      <c r="E35" s="60" t="s">
        <v>813</v>
      </c>
      <c r="F35" s="65">
        <v>8.56</v>
      </c>
      <c r="G35" s="64">
        <v>93</v>
      </c>
      <c r="H35" s="49" t="str">
        <f t="shared" si="0"/>
        <v>475.000</v>
      </c>
      <c r="I35" s="50">
        <f t="shared" si="1"/>
        <v>2375000</v>
      </c>
      <c r="J35" s="138" t="s">
        <v>885</v>
      </c>
      <c r="K35" s="51"/>
      <c r="L35" s="68" t="s">
        <v>65</v>
      </c>
    </row>
    <row r="36" spans="1:12" s="8" customFormat="1" ht="15.95" customHeight="1">
      <c r="A36" s="6">
        <v>27</v>
      </c>
      <c r="B36" s="61" t="s">
        <v>822</v>
      </c>
      <c r="C36" s="62" t="s">
        <v>823</v>
      </c>
      <c r="D36" s="63" t="s">
        <v>180</v>
      </c>
      <c r="E36" s="60" t="s">
        <v>813</v>
      </c>
      <c r="F36" s="65">
        <v>8.52</v>
      </c>
      <c r="G36" s="64">
        <v>87</v>
      </c>
      <c r="H36" s="49" t="str">
        <f t="shared" si="0"/>
        <v>475.000</v>
      </c>
      <c r="I36" s="50">
        <f t="shared" si="1"/>
        <v>2375000</v>
      </c>
      <c r="J36" s="138" t="s">
        <v>885</v>
      </c>
      <c r="K36" s="51"/>
      <c r="L36" s="68" t="s">
        <v>65</v>
      </c>
    </row>
    <row r="37" spans="1:12" s="8" customFormat="1" ht="15.95" customHeight="1">
      <c r="A37" s="6">
        <v>28</v>
      </c>
      <c r="B37" s="61" t="s">
        <v>830</v>
      </c>
      <c r="C37" s="62" t="s">
        <v>831</v>
      </c>
      <c r="D37" s="63" t="s">
        <v>186</v>
      </c>
      <c r="E37" s="60" t="s">
        <v>827</v>
      </c>
      <c r="F37" s="65">
        <v>8.19</v>
      </c>
      <c r="G37" s="64">
        <v>86</v>
      </c>
      <c r="H37" s="49" t="str">
        <f t="shared" si="0"/>
        <v>475.000</v>
      </c>
      <c r="I37" s="50">
        <f t="shared" si="1"/>
        <v>2375000</v>
      </c>
      <c r="J37" s="88"/>
      <c r="K37" s="51"/>
      <c r="L37" s="69" t="s">
        <v>65</v>
      </c>
    </row>
    <row r="38" spans="1:12" s="8" customFormat="1" ht="15.95" customHeight="1">
      <c r="A38" s="6">
        <v>29</v>
      </c>
      <c r="B38" s="61" t="s">
        <v>834</v>
      </c>
      <c r="C38" s="62" t="s">
        <v>835</v>
      </c>
      <c r="D38" s="63" t="s">
        <v>530</v>
      </c>
      <c r="E38" s="60" t="s">
        <v>836</v>
      </c>
      <c r="F38" s="65">
        <v>8.8800000000000008</v>
      </c>
      <c r="G38" s="64">
        <v>82</v>
      </c>
      <c r="H38" s="49" t="str">
        <f t="shared" si="0"/>
        <v>475.000</v>
      </c>
      <c r="I38" s="50">
        <f t="shared" si="1"/>
        <v>2375000</v>
      </c>
      <c r="J38" s="88"/>
      <c r="K38" s="51"/>
      <c r="L38" s="78"/>
    </row>
    <row r="39" spans="1:12" s="8" customFormat="1" ht="15.95" customHeight="1">
      <c r="A39" s="6">
        <v>30</v>
      </c>
      <c r="B39" s="61" t="s">
        <v>837</v>
      </c>
      <c r="C39" s="62" t="s">
        <v>838</v>
      </c>
      <c r="D39" s="63" t="s">
        <v>839</v>
      </c>
      <c r="E39" s="60" t="s">
        <v>840</v>
      </c>
      <c r="F39" s="65">
        <v>8.6300000000000008</v>
      </c>
      <c r="G39" s="64">
        <v>96</v>
      </c>
      <c r="H39" s="49" t="str">
        <f t="shared" si="0"/>
        <v>475.000</v>
      </c>
      <c r="I39" s="50">
        <f t="shared" si="1"/>
        <v>2375000</v>
      </c>
      <c r="J39" s="80"/>
      <c r="K39" s="51"/>
      <c r="L39" s="68"/>
    </row>
    <row r="40" spans="1:12" s="8" customFormat="1" ht="15.95" customHeight="1">
      <c r="A40" s="6">
        <v>31</v>
      </c>
      <c r="B40" s="61" t="s">
        <v>841</v>
      </c>
      <c r="C40" s="62" t="s">
        <v>369</v>
      </c>
      <c r="D40" s="63" t="s">
        <v>83</v>
      </c>
      <c r="E40" s="60" t="s">
        <v>840</v>
      </c>
      <c r="F40" s="65">
        <v>8.1999999999999993</v>
      </c>
      <c r="G40" s="64">
        <v>84</v>
      </c>
      <c r="H40" s="49" t="str">
        <f t="shared" si="0"/>
        <v>475.000</v>
      </c>
      <c r="I40" s="50">
        <f t="shared" si="1"/>
        <v>2375000</v>
      </c>
      <c r="J40" s="80"/>
      <c r="K40" s="51"/>
      <c r="L40" s="68"/>
    </row>
    <row r="41" spans="1:12" s="8" customFormat="1" ht="15.95" customHeight="1">
      <c r="A41" s="6">
        <v>32</v>
      </c>
      <c r="B41" s="61" t="s">
        <v>842</v>
      </c>
      <c r="C41" s="62" t="s">
        <v>843</v>
      </c>
      <c r="D41" s="63" t="s">
        <v>106</v>
      </c>
      <c r="E41" s="60" t="s">
        <v>844</v>
      </c>
      <c r="F41" s="65">
        <v>8.4499999999999993</v>
      </c>
      <c r="G41" s="64">
        <v>83</v>
      </c>
      <c r="H41" s="49" t="str">
        <f t="shared" si="0"/>
        <v>475.000</v>
      </c>
      <c r="I41" s="50">
        <f t="shared" si="1"/>
        <v>2375000</v>
      </c>
      <c r="J41" s="141"/>
      <c r="K41" s="51"/>
      <c r="L41" s="56"/>
    </row>
    <row r="42" spans="1:12" s="8" customFormat="1" ht="15.95" customHeight="1">
      <c r="A42" s="6">
        <v>33</v>
      </c>
      <c r="B42" s="61" t="s">
        <v>848</v>
      </c>
      <c r="C42" s="62" t="s">
        <v>587</v>
      </c>
      <c r="D42" s="63" t="s">
        <v>185</v>
      </c>
      <c r="E42" s="60" t="s">
        <v>847</v>
      </c>
      <c r="F42" s="65">
        <v>8.08</v>
      </c>
      <c r="G42" s="64">
        <v>91</v>
      </c>
      <c r="H42" s="49" t="str">
        <f t="shared" si="0"/>
        <v>475.000</v>
      </c>
      <c r="I42" s="50">
        <f t="shared" si="1"/>
        <v>2375000</v>
      </c>
      <c r="J42" s="80"/>
      <c r="K42" s="51"/>
      <c r="L42" s="68" t="s">
        <v>65</v>
      </c>
    </row>
    <row r="43" spans="1:12" s="8" customFormat="1" ht="15.95" customHeight="1">
      <c r="A43" s="6">
        <v>34</v>
      </c>
      <c r="B43" s="61" t="s">
        <v>851</v>
      </c>
      <c r="C43" s="62" t="s">
        <v>852</v>
      </c>
      <c r="D43" s="63" t="s">
        <v>223</v>
      </c>
      <c r="E43" s="60" t="s">
        <v>847</v>
      </c>
      <c r="F43" s="65">
        <v>8.2799999999999994</v>
      </c>
      <c r="G43" s="64">
        <v>86</v>
      </c>
      <c r="H43" s="49" t="str">
        <f t="shared" si="0"/>
        <v>475.000</v>
      </c>
      <c r="I43" s="50">
        <f t="shared" si="1"/>
        <v>2375000</v>
      </c>
      <c r="J43" s="80"/>
      <c r="K43" s="51"/>
      <c r="L43" s="68" t="s">
        <v>65</v>
      </c>
    </row>
    <row r="44" spans="1:12" s="8" customFormat="1" ht="15.95" customHeight="1">
      <c r="A44" s="6">
        <v>35</v>
      </c>
      <c r="B44" s="61" t="s">
        <v>854</v>
      </c>
      <c r="C44" s="62" t="s">
        <v>855</v>
      </c>
      <c r="D44" s="63" t="s">
        <v>481</v>
      </c>
      <c r="E44" s="60" t="s">
        <v>853</v>
      </c>
      <c r="F44" s="65">
        <v>8.25</v>
      </c>
      <c r="G44" s="64">
        <v>82</v>
      </c>
      <c r="H44" s="49" t="str">
        <f t="shared" si="0"/>
        <v>475.000</v>
      </c>
      <c r="I44" s="50">
        <f t="shared" si="1"/>
        <v>2375000</v>
      </c>
      <c r="J44" s="80"/>
      <c r="K44" s="51"/>
      <c r="L44" s="68" t="s">
        <v>65</v>
      </c>
    </row>
    <row r="45" spans="1:12" s="8" customFormat="1" ht="15.95" customHeight="1">
      <c r="A45" s="6">
        <v>36</v>
      </c>
      <c r="B45" s="61" t="s">
        <v>856</v>
      </c>
      <c r="C45" s="62" t="s">
        <v>857</v>
      </c>
      <c r="D45" s="63" t="s">
        <v>256</v>
      </c>
      <c r="E45" s="60" t="s">
        <v>853</v>
      </c>
      <c r="F45" s="65">
        <v>8.3699999999999992</v>
      </c>
      <c r="G45" s="64">
        <v>98</v>
      </c>
      <c r="H45" s="49" t="str">
        <f t="shared" si="0"/>
        <v>475.000</v>
      </c>
      <c r="I45" s="50">
        <f t="shared" si="1"/>
        <v>2375000</v>
      </c>
      <c r="J45" s="97"/>
      <c r="K45" s="51"/>
      <c r="L45" s="68" t="s">
        <v>65</v>
      </c>
    </row>
    <row r="46" spans="1:12" s="8" customFormat="1" ht="15.95" customHeight="1">
      <c r="A46" s="6">
        <v>37</v>
      </c>
      <c r="B46" s="61" t="s">
        <v>858</v>
      </c>
      <c r="C46" s="62" t="s">
        <v>859</v>
      </c>
      <c r="D46" s="63" t="s">
        <v>224</v>
      </c>
      <c r="E46" s="60" t="s">
        <v>853</v>
      </c>
      <c r="F46" s="65">
        <v>8.7200000000000006</v>
      </c>
      <c r="G46" s="64">
        <v>97</v>
      </c>
      <c r="H46" s="49" t="str">
        <f t="shared" si="0"/>
        <v>475.000</v>
      </c>
      <c r="I46" s="50">
        <f t="shared" si="1"/>
        <v>2375000</v>
      </c>
      <c r="J46" s="140"/>
      <c r="K46" s="51"/>
      <c r="L46" s="68" t="s">
        <v>65</v>
      </c>
    </row>
    <row r="47" spans="1:12" s="8" customFormat="1" ht="15.95" customHeight="1">
      <c r="A47" s="6">
        <v>38</v>
      </c>
      <c r="B47" s="61" t="s">
        <v>860</v>
      </c>
      <c r="C47" s="62" t="s">
        <v>861</v>
      </c>
      <c r="D47" s="63" t="s">
        <v>862</v>
      </c>
      <c r="E47" s="60" t="s">
        <v>853</v>
      </c>
      <c r="F47" s="65">
        <v>8.93</v>
      </c>
      <c r="G47" s="64">
        <v>81</v>
      </c>
      <c r="H47" s="49" t="str">
        <f t="shared" si="0"/>
        <v>475.000</v>
      </c>
      <c r="I47" s="50">
        <f t="shared" si="1"/>
        <v>2375000</v>
      </c>
      <c r="J47" s="80"/>
      <c r="K47" s="51"/>
      <c r="L47" s="68" t="s">
        <v>65</v>
      </c>
    </row>
    <row r="48" spans="1:12" s="8" customFormat="1" ht="15.95" customHeight="1">
      <c r="A48" s="6">
        <v>39</v>
      </c>
      <c r="B48" s="61" t="s">
        <v>866</v>
      </c>
      <c r="C48" s="62" t="s">
        <v>587</v>
      </c>
      <c r="D48" s="63" t="s">
        <v>224</v>
      </c>
      <c r="E48" s="60" t="s">
        <v>865</v>
      </c>
      <c r="F48" s="65">
        <v>8.48</v>
      </c>
      <c r="G48" s="64">
        <v>83</v>
      </c>
      <c r="H48" s="49" t="str">
        <f t="shared" si="0"/>
        <v>475.000</v>
      </c>
      <c r="I48" s="50">
        <f t="shared" si="1"/>
        <v>2375000</v>
      </c>
      <c r="J48" s="80"/>
      <c r="K48" s="51"/>
      <c r="L48" s="68" t="s">
        <v>65</v>
      </c>
    </row>
    <row r="49" spans="1:12" s="8" customFormat="1" ht="15.95" customHeight="1">
      <c r="A49" s="6">
        <v>40</v>
      </c>
      <c r="B49" s="61" t="s">
        <v>868</v>
      </c>
      <c r="C49" s="62" t="s">
        <v>869</v>
      </c>
      <c r="D49" s="63" t="s">
        <v>112</v>
      </c>
      <c r="E49" s="60" t="s">
        <v>865</v>
      </c>
      <c r="F49" s="65">
        <v>8.09</v>
      </c>
      <c r="G49" s="64">
        <v>81</v>
      </c>
      <c r="H49" s="49" t="str">
        <f t="shared" si="0"/>
        <v>475.000</v>
      </c>
      <c r="I49" s="50">
        <f t="shared" si="1"/>
        <v>2375000</v>
      </c>
      <c r="J49" s="140"/>
      <c r="K49" s="51"/>
      <c r="L49" s="95" t="s">
        <v>65</v>
      </c>
    </row>
    <row r="50" spans="1:12" s="8" customFormat="1" ht="15.95" customHeight="1">
      <c r="A50" s="6">
        <v>41</v>
      </c>
      <c r="B50" s="61" t="s">
        <v>870</v>
      </c>
      <c r="C50" s="62" t="s">
        <v>351</v>
      </c>
      <c r="D50" s="63" t="s">
        <v>466</v>
      </c>
      <c r="E50" s="60" t="s">
        <v>871</v>
      </c>
      <c r="F50" s="65">
        <v>8.1199999999999992</v>
      </c>
      <c r="G50" s="64">
        <v>89</v>
      </c>
      <c r="H50" s="49" t="str">
        <f t="shared" si="0"/>
        <v>475.000</v>
      </c>
      <c r="I50" s="50">
        <f t="shared" si="1"/>
        <v>2375000</v>
      </c>
      <c r="J50" s="80"/>
      <c r="K50" s="51"/>
      <c r="L50" s="68"/>
    </row>
    <row r="51" spans="1:12" s="8" customFormat="1" ht="15.95" customHeight="1">
      <c r="A51" s="6">
        <v>42</v>
      </c>
      <c r="B51" s="61" t="s">
        <v>872</v>
      </c>
      <c r="C51" s="62" t="s">
        <v>873</v>
      </c>
      <c r="D51" s="63" t="s">
        <v>396</v>
      </c>
      <c r="E51" s="60" t="s">
        <v>871</v>
      </c>
      <c r="F51" s="65">
        <v>8.4499999999999993</v>
      </c>
      <c r="G51" s="64">
        <v>89</v>
      </c>
      <c r="H51" s="49" t="str">
        <f t="shared" si="0"/>
        <v>475.000</v>
      </c>
      <c r="I51" s="50">
        <f t="shared" si="1"/>
        <v>2375000</v>
      </c>
      <c r="J51" s="80"/>
      <c r="K51" s="51"/>
      <c r="L51" s="68"/>
    </row>
    <row r="52" spans="1:12" s="8" customFormat="1" ht="15.95" customHeight="1">
      <c r="A52" s="6">
        <v>43</v>
      </c>
      <c r="B52" s="61" t="s">
        <v>874</v>
      </c>
      <c r="C52" s="62" t="s">
        <v>875</v>
      </c>
      <c r="D52" s="63" t="s">
        <v>563</v>
      </c>
      <c r="E52" s="60" t="s">
        <v>871</v>
      </c>
      <c r="F52" s="65">
        <v>8.6300000000000008</v>
      </c>
      <c r="G52" s="64">
        <v>85</v>
      </c>
      <c r="H52" s="49" t="str">
        <f t="shared" si="0"/>
        <v>475.000</v>
      </c>
      <c r="I52" s="50">
        <f t="shared" si="1"/>
        <v>2375000</v>
      </c>
      <c r="J52" s="150">
        <f>SUM(I10:I52)</f>
        <v>102500000</v>
      </c>
      <c r="K52" s="51"/>
      <c r="L52" s="68"/>
    </row>
    <row r="53" spans="1:12" s="8" customFormat="1" ht="15.95" customHeight="1">
      <c r="A53" s="6">
        <v>44</v>
      </c>
      <c r="B53" s="61" t="s">
        <v>750</v>
      </c>
      <c r="C53" s="62" t="s">
        <v>751</v>
      </c>
      <c r="D53" s="63" t="s">
        <v>97</v>
      </c>
      <c r="E53" s="60" t="s">
        <v>749</v>
      </c>
      <c r="F53" s="65">
        <v>8.5399999999999991</v>
      </c>
      <c r="G53" s="64">
        <v>77</v>
      </c>
      <c r="H53" s="49" t="str">
        <f t="shared" si="0"/>
        <v>300.000</v>
      </c>
      <c r="I53" s="50">
        <f t="shared" si="1"/>
        <v>1500000</v>
      </c>
      <c r="J53" s="80"/>
      <c r="K53" s="51"/>
      <c r="L53" s="7"/>
    </row>
    <row r="54" spans="1:12" s="8" customFormat="1" ht="15.95" customHeight="1">
      <c r="A54" s="6">
        <v>45</v>
      </c>
      <c r="B54" s="61" t="s">
        <v>667</v>
      </c>
      <c r="C54" s="62" t="s">
        <v>668</v>
      </c>
      <c r="D54" s="63" t="s">
        <v>87</v>
      </c>
      <c r="E54" s="60" t="s">
        <v>666</v>
      </c>
      <c r="F54" s="65">
        <v>8.4600000000000009</v>
      </c>
      <c r="G54" s="64">
        <v>75</v>
      </c>
      <c r="H54" s="49" t="str">
        <f t="shared" si="0"/>
        <v>300.000</v>
      </c>
      <c r="I54" s="50">
        <f t="shared" si="1"/>
        <v>1500000</v>
      </c>
      <c r="J54" s="85"/>
      <c r="K54" s="51"/>
      <c r="L54" s="48"/>
    </row>
    <row r="55" spans="1:12" s="8" customFormat="1" ht="15.95" customHeight="1">
      <c r="A55" s="6">
        <v>46</v>
      </c>
      <c r="B55" s="61" t="s">
        <v>863</v>
      </c>
      <c r="C55" s="62" t="s">
        <v>283</v>
      </c>
      <c r="D55" s="63" t="s">
        <v>510</v>
      </c>
      <c r="E55" s="60" t="s">
        <v>864</v>
      </c>
      <c r="F55" s="65">
        <v>8.44</v>
      </c>
      <c r="G55" s="64">
        <v>71</v>
      </c>
      <c r="H55" s="49" t="str">
        <f t="shared" si="0"/>
        <v>300.000</v>
      </c>
      <c r="I55" s="50">
        <f t="shared" si="1"/>
        <v>1500000</v>
      </c>
      <c r="J55" s="80"/>
      <c r="K55" s="51"/>
      <c r="L55" s="68" t="s">
        <v>65</v>
      </c>
    </row>
    <row r="56" spans="1:12" s="8" customFormat="1" ht="15.95" customHeight="1">
      <c r="A56" s="6">
        <v>47</v>
      </c>
      <c r="B56" s="61" t="s">
        <v>845</v>
      </c>
      <c r="C56" s="62" t="s">
        <v>846</v>
      </c>
      <c r="D56" s="63" t="s">
        <v>111</v>
      </c>
      <c r="E56" s="60" t="s">
        <v>844</v>
      </c>
      <c r="F56" s="65">
        <v>8.35</v>
      </c>
      <c r="G56" s="64">
        <v>70</v>
      </c>
      <c r="H56" s="49" t="str">
        <f t="shared" si="0"/>
        <v>300.000</v>
      </c>
      <c r="I56" s="50">
        <f t="shared" si="1"/>
        <v>1500000</v>
      </c>
      <c r="J56" s="80"/>
      <c r="K56" s="51"/>
      <c r="L56" s="48"/>
    </row>
    <row r="57" spans="1:12" s="8" customFormat="1" ht="15.95" customHeight="1">
      <c r="A57" s="6">
        <v>48</v>
      </c>
      <c r="B57" s="61" t="s">
        <v>752</v>
      </c>
      <c r="C57" s="62" t="s">
        <v>413</v>
      </c>
      <c r="D57" s="63" t="s">
        <v>220</v>
      </c>
      <c r="E57" s="60" t="s">
        <v>749</v>
      </c>
      <c r="F57" s="65">
        <v>8.33</v>
      </c>
      <c r="G57" s="64">
        <v>79</v>
      </c>
      <c r="H57" s="49" t="str">
        <f t="shared" si="0"/>
        <v>300.000</v>
      </c>
      <c r="I57" s="50">
        <f t="shared" si="1"/>
        <v>1500000</v>
      </c>
      <c r="J57" s="51"/>
      <c r="K57" s="51"/>
      <c r="L57" s="7"/>
    </row>
    <row r="58" spans="1:12" s="8" customFormat="1" ht="15.95" customHeight="1">
      <c r="A58" s="6">
        <v>49</v>
      </c>
      <c r="B58" s="61" t="s">
        <v>706</v>
      </c>
      <c r="C58" s="62" t="s">
        <v>585</v>
      </c>
      <c r="D58" s="63" t="s">
        <v>544</v>
      </c>
      <c r="E58" s="60" t="s">
        <v>703</v>
      </c>
      <c r="F58" s="65">
        <v>8.31</v>
      </c>
      <c r="G58" s="64">
        <v>71</v>
      </c>
      <c r="H58" s="49" t="str">
        <f t="shared" si="0"/>
        <v>300.000</v>
      </c>
      <c r="I58" s="50">
        <f t="shared" si="1"/>
        <v>1500000</v>
      </c>
      <c r="J58" s="92" t="s">
        <v>878</v>
      </c>
      <c r="K58" s="51"/>
      <c r="L58" s="48"/>
    </row>
    <row r="59" spans="1:12" s="8" customFormat="1" ht="15.95" customHeight="1">
      <c r="A59" s="6">
        <v>50</v>
      </c>
      <c r="B59" s="61" t="s">
        <v>765</v>
      </c>
      <c r="C59" s="62" t="s">
        <v>766</v>
      </c>
      <c r="D59" s="63" t="s">
        <v>99</v>
      </c>
      <c r="E59" s="60" t="s">
        <v>764</v>
      </c>
      <c r="F59" s="65">
        <v>8.2799999999999994</v>
      </c>
      <c r="G59" s="64">
        <v>76</v>
      </c>
      <c r="H59" s="49" t="str">
        <f t="shared" ref="H59:H88" si="2">IF(AND(F59&gt;=9,G59&gt;=90),"550.000",IF(AND(F59&gt;=8,G59&gt;=80),"475.000",IF(AND(F59&gt;=7,G59&gt;=70),"300.000"," ")))</f>
        <v>300.000</v>
      </c>
      <c r="I59" s="50">
        <f t="shared" ref="I59:I88" si="3">H59*5</f>
        <v>1500000</v>
      </c>
      <c r="J59" s="80"/>
      <c r="K59" s="51"/>
      <c r="L59" s="78"/>
    </row>
    <row r="60" spans="1:12" s="8" customFormat="1" ht="15.95" customHeight="1">
      <c r="A60" s="6">
        <v>51</v>
      </c>
      <c r="B60" s="61" t="s">
        <v>768</v>
      </c>
      <c r="C60" s="62" t="s">
        <v>769</v>
      </c>
      <c r="D60" s="63" t="s">
        <v>92</v>
      </c>
      <c r="E60" s="60" t="s">
        <v>767</v>
      </c>
      <c r="F60" s="64">
        <v>8.27</v>
      </c>
      <c r="G60" s="64">
        <v>74</v>
      </c>
      <c r="H60" s="49" t="str">
        <f t="shared" si="2"/>
        <v>300.000</v>
      </c>
      <c r="I60" s="50">
        <f t="shared" si="3"/>
        <v>1500000</v>
      </c>
      <c r="J60" s="92"/>
      <c r="K60" s="51"/>
      <c r="L60" s="69"/>
    </row>
    <row r="61" spans="1:12" s="8" customFormat="1" ht="15.95" customHeight="1">
      <c r="A61" s="6">
        <v>52</v>
      </c>
      <c r="B61" s="61" t="s">
        <v>867</v>
      </c>
      <c r="C61" s="62" t="s">
        <v>742</v>
      </c>
      <c r="D61" s="63" t="s">
        <v>591</v>
      </c>
      <c r="E61" s="60" t="s">
        <v>865</v>
      </c>
      <c r="F61" s="65">
        <v>8.26</v>
      </c>
      <c r="G61" s="64">
        <v>70</v>
      </c>
      <c r="H61" s="49" t="str">
        <f t="shared" si="2"/>
        <v>300.000</v>
      </c>
      <c r="I61" s="50">
        <f t="shared" si="3"/>
        <v>1500000</v>
      </c>
      <c r="J61" s="140"/>
      <c r="K61" s="51"/>
      <c r="L61" s="68"/>
    </row>
    <row r="62" spans="1:12" s="8" customFormat="1" ht="15.95" customHeight="1">
      <c r="A62" s="6">
        <v>53</v>
      </c>
      <c r="B62" s="61" t="s">
        <v>778</v>
      </c>
      <c r="C62" s="62" t="s">
        <v>779</v>
      </c>
      <c r="D62" s="63" t="s">
        <v>374</v>
      </c>
      <c r="E62" s="60" t="s">
        <v>777</v>
      </c>
      <c r="F62" s="65">
        <v>8.23</v>
      </c>
      <c r="G62" s="64">
        <v>75</v>
      </c>
      <c r="H62" s="49" t="str">
        <f t="shared" si="2"/>
        <v>300.000</v>
      </c>
      <c r="I62" s="50">
        <f t="shared" si="3"/>
        <v>1500000</v>
      </c>
      <c r="J62" s="53" t="s">
        <v>883</v>
      </c>
      <c r="K62" s="51"/>
      <c r="L62" s="69"/>
    </row>
    <row r="63" spans="1:12" s="8" customFormat="1" ht="15.95" customHeight="1">
      <c r="A63" s="6">
        <v>54</v>
      </c>
      <c r="B63" s="61" t="s">
        <v>828</v>
      </c>
      <c r="C63" s="62" t="s">
        <v>829</v>
      </c>
      <c r="D63" s="63" t="s">
        <v>97</v>
      </c>
      <c r="E63" s="60" t="s">
        <v>827</v>
      </c>
      <c r="F63" s="65">
        <v>8.2100000000000009</v>
      </c>
      <c r="G63" s="64">
        <v>71</v>
      </c>
      <c r="H63" s="49" t="str">
        <f t="shared" si="2"/>
        <v>300.000</v>
      </c>
      <c r="I63" s="50">
        <f t="shared" si="3"/>
        <v>1500000</v>
      </c>
      <c r="J63" s="80"/>
      <c r="K63" s="51"/>
      <c r="L63" s="68"/>
    </row>
    <row r="64" spans="1:12" s="8" customFormat="1" ht="15.95" customHeight="1">
      <c r="A64" s="6">
        <v>55</v>
      </c>
      <c r="B64" s="61" t="s">
        <v>820</v>
      </c>
      <c r="C64" s="62" t="s">
        <v>821</v>
      </c>
      <c r="D64" s="63" t="s">
        <v>85</v>
      </c>
      <c r="E64" s="60" t="s">
        <v>813</v>
      </c>
      <c r="F64" s="65">
        <v>7.28</v>
      </c>
      <c r="G64" s="64">
        <v>100</v>
      </c>
      <c r="H64" s="49" t="str">
        <f t="shared" si="2"/>
        <v>300.000</v>
      </c>
      <c r="I64" s="50">
        <f t="shared" si="3"/>
        <v>1500000</v>
      </c>
      <c r="J64" s="138" t="s">
        <v>885</v>
      </c>
      <c r="K64" s="51"/>
      <c r="L64" s="68" t="s">
        <v>65</v>
      </c>
    </row>
    <row r="65" spans="1:12" s="8" customFormat="1" ht="15.95" customHeight="1">
      <c r="A65" s="6">
        <v>56</v>
      </c>
      <c r="B65" s="61" t="s">
        <v>643</v>
      </c>
      <c r="C65" s="62" t="s">
        <v>644</v>
      </c>
      <c r="D65" s="63" t="s">
        <v>82</v>
      </c>
      <c r="E65" s="60" t="s">
        <v>630</v>
      </c>
      <c r="F65" s="65">
        <v>7.47</v>
      </c>
      <c r="G65" s="64">
        <v>98</v>
      </c>
      <c r="H65" s="49" t="str">
        <f t="shared" si="2"/>
        <v>300.000</v>
      </c>
      <c r="I65" s="50">
        <f t="shared" si="3"/>
        <v>1500000</v>
      </c>
      <c r="J65" s="80"/>
      <c r="K65" s="51"/>
      <c r="L65" s="56"/>
    </row>
    <row r="66" spans="1:12" s="8" customFormat="1" ht="15.95" customHeight="1">
      <c r="A66" s="6">
        <v>57</v>
      </c>
      <c r="B66" s="61" t="s">
        <v>613</v>
      </c>
      <c r="C66" s="62" t="s">
        <v>614</v>
      </c>
      <c r="D66" s="63" t="s">
        <v>96</v>
      </c>
      <c r="E66" s="60" t="s">
        <v>615</v>
      </c>
      <c r="F66" s="65">
        <v>7.06</v>
      </c>
      <c r="G66" s="64">
        <v>98</v>
      </c>
      <c r="H66" s="49" t="str">
        <f t="shared" si="2"/>
        <v>300.000</v>
      </c>
      <c r="I66" s="50">
        <f t="shared" si="3"/>
        <v>1500000</v>
      </c>
      <c r="J66" s="92"/>
      <c r="K66" s="51"/>
      <c r="L66" s="56"/>
    </row>
    <row r="67" spans="1:12" s="8" customFormat="1" ht="15.95" customHeight="1">
      <c r="A67" s="6">
        <v>58</v>
      </c>
      <c r="B67" s="61" t="s">
        <v>786</v>
      </c>
      <c r="C67" s="62" t="s">
        <v>787</v>
      </c>
      <c r="D67" s="63" t="s">
        <v>788</v>
      </c>
      <c r="E67" s="60" t="s">
        <v>789</v>
      </c>
      <c r="F67" s="65">
        <v>7.4</v>
      </c>
      <c r="G67" s="64">
        <v>97</v>
      </c>
      <c r="H67" s="49" t="str">
        <f t="shared" si="2"/>
        <v>300.000</v>
      </c>
      <c r="I67" s="50">
        <f t="shared" si="3"/>
        <v>1500000</v>
      </c>
      <c r="J67" s="82"/>
      <c r="K67" s="51"/>
      <c r="L67" s="68" t="s">
        <v>65</v>
      </c>
    </row>
    <row r="68" spans="1:12" s="8" customFormat="1" ht="15.95" customHeight="1">
      <c r="A68" s="6">
        <v>59</v>
      </c>
      <c r="B68" s="61" t="s">
        <v>794</v>
      </c>
      <c r="C68" s="62" t="s">
        <v>795</v>
      </c>
      <c r="D68" s="63" t="s">
        <v>796</v>
      </c>
      <c r="E68" s="60" t="s">
        <v>789</v>
      </c>
      <c r="F68" s="65">
        <v>7.14</v>
      </c>
      <c r="G68" s="64">
        <v>97</v>
      </c>
      <c r="H68" s="49" t="str">
        <f t="shared" si="2"/>
        <v>300.000</v>
      </c>
      <c r="I68" s="50">
        <f t="shared" si="3"/>
        <v>1500000</v>
      </c>
      <c r="J68" s="86"/>
      <c r="K68" s="51"/>
      <c r="L68" s="68" t="s">
        <v>65</v>
      </c>
    </row>
    <row r="69" spans="1:12" s="8" customFormat="1" ht="15.95" customHeight="1">
      <c r="A69" s="6">
        <v>60</v>
      </c>
      <c r="B69" s="61" t="s">
        <v>806</v>
      </c>
      <c r="C69" s="62" t="s">
        <v>807</v>
      </c>
      <c r="D69" s="63" t="s">
        <v>808</v>
      </c>
      <c r="E69" s="60" t="s">
        <v>789</v>
      </c>
      <c r="F69" s="65">
        <v>7.93</v>
      </c>
      <c r="G69" s="64">
        <v>96</v>
      </c>
      <c r="H69" s="49" t="str">
        <f t="shared" si="2"/>
        <v>300.000</v>
      </c>
      <c r="I69" s="50">
        <f t="shared" si="3"/>
        <v>1500000</v>
      </c>
      <c r="J69" s="82"/>
      <c r="K69" s="51"/>
      <c r="L69" s="68" t="s">
        <v>65</v>
      </c>
    </row>
    <row r="70" spans="1:12" s="8" customFormat="1" ht="15.95" customHeight="1">
      <c r="A70" s="6">
        <v>61</v>
      </c>
      <c r="B70" s="61" t="s">
        <v>797</v>
      </c>
      <c r="C70" s="62" t="s">
        <v>798</v>
      </c>
      <c r="D70" s="63" t="s">
        <v>84</v>
      </c>
      <c r="E70" s="60" t="s">
        <v>789</v>
      </c>
      <c r="F70" s="65">
        <v>7.77</v>
      </c>
      <c r="G70" s="64">
        <v>96</v>
      </c>
      <c r="H70" s="49" t="str">
        <f t="shared" si="2"/>
        <v>300.000</v>
      </c>
      <c r="I70" s="50">
        <f t="shared" si="3"/>
        <v>1500000</v>
      </c>
      <c r="J70" s="80"/>
      <c r="K70" s="51"/>
      <c r="L70" s="68" t="s">
        <v>65</v>
      </c>
    </row>
    <row r="71" spans="1:12" s="8" customFormat="1" ht="15.95" customHeight="1">
      <c r="A71" s="6">
        <v>62</v>
      </c>
      <c r="B71" s="61" t="s">
        <v>814</v>
      </c>
      <c r="C71" s="62" t="s">
        <v>815</v>
      </c>
      <c r="D71" s="63" t="s">
        <v>460</v>
      </c>
      <c r="E71" s="60" t="s">
        <v>813</v>
      </c>
      <c r="F71" s="65">
        <v>7.73</v>
      </c>
      <c r="G71" s="64">
        <v>96</v>
      </c>
      <c r="H71" s="49" t="str">
        <f t="shared" si="2"/>
        <v>300.000</v>
      </c>
      <c r="I71" s="50">
        <f t="shared" si="3"/>
        <v>1500000</v>
      </c>
      <c r="J71" s="145" t="s">
        <v>885</v>
      </c>
      <c r="K71" s="51"/>
      <c r="L71" s="68" t="s">
        <v>65</v>
      </c>
    </row>
    <row r="72" spans="1:12" s="8" customFormat="1" ht="15.95" customHeight="1">
      <c r="A72" s="6">
        <v>63</v>
      </c>
      <c r="B72" s="61" t="s">
        <v>639</v>
      </c>
      <c r="C72" s="62" t="s">
        <v>640</v>
      </c>
      <c r="D72" s="63" t="s">
        <v>400</v>
      </c>
      <c r="E72" s="60" t="s">
        <v>630</v>
      </c>
      <c r="F72" s="65">
        <v>7.64</v>
      </c>
      <c r="G72" s="64">
        <v>96</v>
      </c>
      <c r="H72" s="49" t="str">
        <f t="shared" si="2"/>
        <v>300.000</v>
      </c>
      <c r="I72" s="50">
        <f t="shared" si="3"/>
        <v>1500000</v>
      </c>
      <c r="J72" s="86"/>
      <c r="K72" s="51"/>
      <c r="L72" s="48"/>
    </row>
    <row r="73" spans="1:12" s="8" customFormat="1" ht="15.95" customHeight="1">
      <c r="A73" s="6">
        <v>64</v>
      </c>
      <c r="B73" s="61" t="s">
        <v>790</v>
      </c>
      <c r="C73" s="62" t="s">
        <v>791</v>
      </c>
      <c r="D73" s="63" t="s">
        <v>282</v>
      </c>
      <c r="E73" s="60" t="s">
        <v>789</v>
      </c>
      <c r="F73" s="65">
        <v>7.63</v>
      </c>
      <c r="G73" s="64">
        <v>96</v>
      </c>
      <c r="H73" s="49" t="str">
        <f t="shared" si="2"/>
        <v>300.000</v>
      </c>
      <c r="I73" s="50">
        <f t="shared" si="3"/>
        <v>1500000</v>
      </c>
      <c r="J73" s="86"/>
      <c r="K73" s="51"/>
      <c r="L73" s="68" t="s">
        <v>65</v>
      </c>
    </row>
    <row r="74" spans="1:12" s="8" customFormat="1" ht="15.95" customHeight="1">
      <c r="A74" s="6">
        <v>65</v>
      </c>
      <c r="B74" s="61" t="s">
        <v>761</v>
      </c>
      <c r="C74" s="62" t="s">
        <v>762</v>
      </c>
      <c r="D74" s="63" t="s">
        <v>142</v>
      </c>
      <c r="E74" s="60" t="s">
        <v>763</v>
      </c>
      <c r="F74" s="65">
        <v>7.49</v>
      </c>
      <c r="G74" s="64">
        <v>96</v>
      </c>
      <c r="H74" s="49" t="str">
        <f t="shared" si="2"/>
        <v>300.000</v>
      </c>
      <c r="I74" s="50">
        <f t="shared" si="3"/>
        <v>1500000</v>
      </c>
      <c r="J74" s="84"/>
      <c r="K74" s="51"/>
      <c r="L74" s="68"/>
    </row>
    <row r="75" spans="1:12" s="8" customFormat="1" ht="15.95" customHeight="1">
      <c r="A75" s="6">
        <v>66</v>
      </c>
      <c r="B75" s="61" t="s">
        <v>638</v>
      </c>
      <c r="C75" s="62" t="s">
        <v>95</v>
      </c>
      <c r="D75" s="63" t="s">
        <v>605</v>
      </c>
      <c r="E75" s="60" t="s">
        <v>630</v>
      </c>
      <c r="F75" s="65">
        <v>7.96</v>
      </c>
      <c r="G75" s="64">
        <v>95</v>
      </c>
      <c r="H75" s="49" t="str">
        <f t="shared" si="2"/>
        <v>300.000</v>
      </c>
      <c r="I75" s="50">
        <f t="shared" si="3"/>
        <v>1500000</v>
      </c>
      <c r="J75" s="80"/>
      <c r="K75" s="51"/>
      <c r="L75" s="48"/>
    </row>
    <row r="76" spans="1:12" s="8" customFormat="1" ht="15.95" customHeight="1">
      <c r="A76" s="6">
        <v>67</v>
      </c>
      <c r="B76" s="61" t="s">
        <v>803</v>
      </c>
      <c r="C76" s="62" t="s">
        <v>476</v>
      </c>
      <c r="D76" s="63" t="s">
        <v>481</v>
      </c>
      <c r="E76" s="60" t="s">
        <v>789</v>
      </c>
      <c r="F76" s="65">
        <v>7.53</v>
      </c>
      <c r="G76" s="64">
        <v>95</v>
      </c>
      <c r="H76" s="49" t="str">
        <f t="shared" si="2"/>
        <v>300.000</v>
      </c>
      <c r="I76" s="50">
        <f t="shared" si="3"/>
        <v>1500000</v>
      </c>
      <c r="J76" s="86"/>
      <c r="K76" s="51"/>
      <c r="L76" s="68" t="s">
        <v>65</v>
      </c>
    </row>
    <row r="77" spans="1:12" s="8" customFormat="1" ht="15.95" customHeight="1">
      <c r="A77" s="6">
        <v>68</v>
      </c>
      <c r="B77" s="61" t="s">
        <v>799</v>
      </c>
      <c r="C77" s="62" t="s">
        <v>800</v>
      </c>
      <c r="D77" s="63" t="s">
        <v>180</v>
      </c>
      <c r="E77" s="60" t="s">
        <v>789</v>
      </c>
      <c r="F77" s="65">
        <v>7.46</v>
      </c>
      <c r="G77" s="64">
        <v>95</v>
      </c>
      <c r="H77" s="49" t="str">
        <f t="shared" si="2"/>
        <v>300.000</v>
      </c>
      <c r="I77" s="50">
        <f t="shared" si="3"/>
        <v>1500000</v>
      </c>
      <c r="J77" s="86"/>
      <c r="K77" s="51"/>
      <c r="L77" s="68" t="s">
        <v>65</v>
      </c>
    </row>
    <row r="78" spans="1:12" s="8" customFormat="1" ht="15.95" customHeight="1">
      <c r="A78" s="6">
        <v>69</v>
      </c>
      <c r="B78" s="61" t="s">
        <v>824</v>
      </c>
      <c r="C78" s="62" t="s">
        <v>825</v>
      </c>
      <c r="D78" s="63" t="s">
        <v>253</v>
      </c>
      <c r="E78" s="60" t="s">
        <v>826</v>
      </c>
      <c r="F78" s="65">
        <v>7.83</v>
      </c>
      <c r="G78" s="64">
        <v>94</v>
      </c>
      <c r="H78" s="49" t="str">
        <f t="shared" si="2"/>
        <v>300.000</v>
      </c>
      <c r="I78" s="50">
        <f t="shared" si="3"/>
        <v>1500000</v>
      </c>
      <c r="J78" s="80"/>
      <c r="K78" s="51"/>
      <c r="L78" s="56"/>
    </row>
    <row r="79" spans="1:12" s="8" customFormat="1" ht="15.95" customHeight="1">
      <c r="A79" s="6">
        <v>70</v>
      </c>
      <c r="B79" s="61" t="s">
        <v>811</v>
      </c>
      <c r="C79" s="62" t="s">
        <v>812</v>
      </c>
      <c r="D79" s="63" t="s">
        <v>509</v>
      </c>
      <c r="E79" s="60" t="s">
        <v>813</v>
      </c>
      <c r="F79" s="65">
        <v>7.81</v>
      </c>
      <c r="G79" s="64">
        <v>93</v>
      </c>
      <c r="H79" s="49" t="str">
        <f t="shared" si="2"/>
        <v>300.000</v>
      </c>
      <c r="I79" s="50">
        <f t="shared" si="3"/>
        <v>1500000</v>
      </c>
      <c r="J79" s="138" t="s">
        <v>885</v>
      </c>
      <c r="K79" s="51"/>
      <c r="L79" s="68" t="s">
        <v>65</v>
      </c>
    </row>
    <row r="80" spans="1:12" s="8" customFormat="1" ht="15.95" customHeight="1">
      <c r="A80" s="6">
        <v>71</v>
      </c>
      <c r="B80" s="61" t="s">
        <v>756</v>
      </c>
      <c r="C80" s="62" t="s">
        <v>757</v>
      </c>
      <c r="D80" s="63" t="s">
        <v>531</v>
      </c>
      <c r="E80" s="60" t="s">
        <v>755</v>
      </c>
      <c r="F80" s="65">
        <v>7.72</v>
      </c>
      <c r="G80" s="64">
        <v>93</v>
      </c>
      <c r="H80" s="49" t="str">
        <f t="shared" si="2"/>
        <v>300.000</v>
      </c>
      <c r="I80" s="50">
        <f t="shared" si="3"/>
        <v>1500000</v>
      </c>
      <c r="J80" s="86"/>
      <c r="K80" s="51"/>
      <c r="L80" s="48"/>
    </row>
    <row r="81" spans="1:12" s="8" customFormat="1" ht="15.95" customHeight="1">
      <c r="A81" s="6">
        <v>72</v>
      </c>
      <c r="B81" s="61" t="s">
        <v>642</v>
      </c>
      <c r="C81" s="62" t="s">
        <v>402</v>
      </c>
      <c r="D81" s="63" t="s">
        <v>128</v>
      </c>
      <c r="E81" s="60" t="s">
        <v>630</v>
      </c>
      <c r="F81" s="65">
        <v>7.93</v>
      </c>
      <c r="G81" s="64">
        <v>92</v>
      </c>
      <c r="H81" s="49" t="str">
        <f t="shared" si="2"/>
        <v>300.000</v>
      </c>
      <c r="I81" s="50">
        <f t="shared" si="3"/>
        <v>1500000</v>
      </c>
      <c r="J81" s="86"/>
      <c r="K81" s="51"/>
      <c r="L81" s="148"/>
    </row>
    <row r="82" spans="1:12" s="8" customFormat="1" ht="15.95" customHeight="1">
      <c r="A82" s="6">
        <v>73</v>
      </c>
      <c r="B82" s="61" t="s">
        <v>723</v>
      </c>
      <c r="C82" s="62" t="s">
        <v>724</v>
      </c>
      <c r="D82" s="63" t="s">
        <v>725</v>
      </c>
      <c r="E82" s="60" t="s">
        <v>716</v>
      </c>
      <c r="F82" s="65">
        <v>7.31</v>
      </c>
      <c r="G82" s="64">
        <v>92</v>
      </c>
      <c r="H82" s="49" t="str">
        <f t="shared" si="2"/>
        <v>300.000</v>
      </c>
      <c r="I82" s="50">
        <f t="shared" si="3"/>
        <v>1500000</v>
      </c>
      <c r="J82" s="86"/>
      <c r="K82" s="51"/>
      <c r="L82" s="68"/>
    </row>
    <row r="83" spans="1:12" s="8" customFormat="1" ht="15.95" customHeight="1">
      <c r="A83" s="6">
        <v>74</v>
      </c>
      <c r="B83" s="61" t="s">
        <v>623</v>
      </c>
      <c r="C83" s="62" t="s">
        <v>624</v>
      </c>
      <c r="D83" s="63" t="s">
        <v>252</v>
      </c>
      <c r="E83" s="60" t="s">
        <v>625</v>
      </c>
      <c r="F83" s="65">
        <v>7.94</v>
      </c>
      <c r="G83" s="64">
        <v>91</v>
      </c>
      <c r="H83" s="49" t="str">
        <f t="shared" si="2"/>
        <v>300.000</v>
      </c>
      <c r="I83" s="50">
        <f t="shared" si="3"/>
        <v>1500000</v>
      </c>
      <c r="J83" s="86"/>
      <c r="K83" s="51"/>
      <c r="L83" s="7"/>
    </row>
    <row r="84" spans="1:12" s="8" customFormat="1" ht="15.95" customHeight="1">
      <c r="A84" s="6">
        <v>75</v>
      </c>
      <c r="B84" s="61" t="s">
        <v>600</v>
      </c>
      <c r="C84" s="62" t="s">
        <v>601</v>
      </c>
      <c r="D84" s="63" t="s">
        <v>292</v>
      </c>
      <c r="E84" s="60" t="s">
        <v>602</v>
      </c>
      <c r="F84" s="65">
        <v>7.92</v>
      </c>
      <c r="G84" s="64">
        <v>91</v>
      </c>
      <c r="H84" s="49" t="str">
        <f t="shared" si="2"/>
        <v>300.000</v>
      </c>
      <c r="I84" s="111">
        <f t="shared" si="3"/>
        <v>1500000</v>
      </c>
      <c r="J84" s="85"/>
      <c r="K84" s="51"/>
      <c r="L84" s="48"/>
    </row>
    <row r="85" spans="1:12" s="8" customFormat="1" ht="15.95" customHeight="1">
      <c r="A85" s="6">
        <v>76</v>
      </c>
      <c r="B85" s="61" t="s">
        <v>626</v>
      </c>
      <c r="C85" s="62" t="s">
        <v>627</v>
      </c>
      <c r="D85" s="63" t="s">
        <v>97</v>
      </c>
      <c r="E85" s="60" t="s">
        <v>625</v>
      </c>
      <c r="F85" s="65">
        <v>7.22</v>
      </c>
      <c r="G85" s="64">
        <v>91</v>
      </c>
      <c r="H85" s="49" t="str">
        <f t="shared" si="2"/>
        <v>300.000</v>
      </c>
      <c r="I85" s="89">
        <f t="shared" si="3"/>
        <v>1500000</v>
      </c>
      <c r="J85" s="86"/>
      <c r="K85" s="51"/>
      <c r="L85" s="7"/>
    </row>
    <row r="86" spans="1:12" s="8" customFormat="1" ht="15.95" customHeight="1">
      <c r="A86" s="6">
        <v>77</v>
      </c>
      <c r="B86" s="61" t="s">
        <v>770</v>
      </c>
      <c r="C86" s="62" t="s">
        <v>771</v>
      </c>
      <c r="D86" s="63" t="s">
        <v>532</v>
      </c>
      <c r="E86" s="60" t="s">
        <v>772</v>
      </c>
      <c r="F86" s="65">
        <v>7.79</v>
      </c>
      <c r="G86" s="64">
        <v>90</v>
      </c>
      <c r="H86" s="49" t="str">
        <f t="shared" si="2"/>
        <v>300.000</v>
      </c>
      <c r="I86" s="50">
        <f t="shared" si="3"/>
        <v>1500000</v>
      </c>
      <c r="J86" s="92"/>
      <c r="K86" s="51"/>
      <c r="L86" s="78"/>
    </row>
    <row r="87" spans="1:12" s="8" customFormat="1" ht="15.95" customHeight="1">
      <c r="A87" s="6">
        <v>78</v>
      </c>
      <c r="B87" s="61" t="s">
        <v>849</v>
      </c>
      <c r="C87" s="62" t="s">
        <v>850</v>
      </c>
      <c r="D87" s="63" t="s">
        <v>180</v>
      </c>
      <c r="E87" s="60" t="s">
        <v>847</v>
      </c>
      <c r="F87" s="65">
        <v>7.77</v>
      </c>
      <c r="G87" s="64">
        <v>90</v>
      </c>
      <c r="H87" s="49" t="str">
        <f t="shared" si="2"/>
        <v>300.000</v>
      </c>
      <c r="I87" s="50">
        <f t="shared" si="3"/>
        <v>1500000</v>
      </c>
      <c r="J87" s="156"/>
      <c r="K87" s="51"/>
      <c r="L87" s="68" t="s">
        <v>65</v>
      </c>
    </row>
    <row r="88" spans="1:12" s="8" customFormat="1" ht="15.95" customHeight="1">
      <c r="A88" s="6">
        <v>79</v>
      </c>
      <c r="B88" s="61" t="s">
        <v>832</v>
      </c>
      <c r="C88" s="62" t="s">
        <v>833</v>
      </c>
      <c r="D88" s="63" t="s">
        <v>453</v>
      </c>
      <c r="E88" s="60" t="s">
        <v>827</v>
      </c>
      <c r="F88" s="65">
        <v>7.73</v>
      </c>
      <c r="G88" s="64">
        <v>90</v>
      </c>
      <c r="H88" s="49" t="str">
        <f t="shared" si="2"/>
        <v>300.000</v>
      </c>
      <c r="I88" s="50">
        <f t="shared" si="3"/>
        <v>1500000</v>
      </c>
      <c r="J88" s="86"/>
      <c r="K88" s="51"/>
      <c r="L88" s="69" t="s">
        <v>65</v>
      </c>
    </row>
    <row r="89" spans="1:12" s="8" customFormat="1" ht="20.100000000000001" customHeight="1">
      <c r="A89" s="177" t="s">
        <v>3</v>
      </c>
      <c r="B89" s="177"/>
      <c r="C89" s="177"/>
      <c r="D89" s="102">
        <f>A88</f>
        <v>79</v>
      </c>
      <c r="E89" s="159" t="s">
        <v>895</v>
      </c>
      <c r="F89" s="159"/>
      <c r="G89" s="159"/>
      <c r="H89" s="159"/>
      <c r="I89" s="19">
        <f>SUM(I10:I88)</f>
        <v>156500000</v>
      </c>
      <c r="J89" s="183"/>
      <c r="K89" s="183"/>
      <c r="L89" s="52">
        <f>COUNTIF(L10:L88,"Nữ")</f>
        <v>29</v>
      </c>
    </row>
    <row r="90" spans="1:12" ht="20.100000000000001" customHeight="1">
      <c r="A90" s="181" t="s">
        <v>896</v>
      </c>
      <c r="B90" s="181"/>
      <c r="C90" s="181"/>
      <c r="D90" s="181"/>
      <c r="E90" s="181"/>
      <c r="F90" s="181"/>
      <c r="G90" s="181"/>
      <c r="H90" s="181"/>
      <c r="I90" s="181"/>
      <c r="J90" s="181"/>
      <c r="K90" s="181"/>
      <c r="L90" s="10"/>
    </row>
    <row r="91" spans="1:12" ht="1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1"/>
    </row>
    <row r="92" spans="1:12" s="47" customFormat="1" ht="18" customHeight="1">
      <c r="A92" s="182" t="s">
        <v>888</v>
      </c>
      <c r="B92" s="182"/>
      <c r="C92" s="182"/>
      <c r="D92" s="182"/>
      <c r="E92" s="182" t="s">
        <v>40</v>
      </c>
      <c r="F92" s="182"/>
      <c r="G92" s="182"/>
      <c r="H92" s="182"/>
      <c r="I92" s="182" t="s">
        <v>39</v>
      </c>
      <c r="J92" s="182"/>
      <c r="L92" s="71"/>
    </row>
    <row r="93" spans="1:12" ht="15.95" customHeight="1">
      <c r="I93" s="15"/>
      <c r="L93" s="14"/>
    </row>
    <row r="94" spans="1:12" s="104" customFormat="1" ht="15.95" customHeight="1">
      <c r="A94" s="168" t="s">
        <v>51</v>
      </c>
      <c r="B94" s="168"/>
      <c r="C94" s="168"/>
      <c r="D94" s="168"/>
      <c r="E94" s="168" t="s">
        <v>51</v>
      </c>
      <c r="F94" s="168"/>
      <c r="G94" s="168"/>
      <c r="H94" s="168"/>
      <c r="I94" s="168" t="s">
        <v>51</v>
      </c>
      <c r="J94" s="168"/>
      <c r="L94" s="105"/>
    </row>
    <row r="95" spans="1:12" ht="15.95" customHeight="1">
      <c r="A95" s="57"/>
      <c r="B95" s="57"/>
      <c r="C95" s="57"/>
      <c r="D95" s="57"/>
      <c r="E95" s="99"/>
      <c r="F95" s="57"/>
      <c r="G95" s="57"/>
      <c r="H95" s="57"/>
      <c r="I95" s="57"/>
      <c r="J95" s="57"/>
      <c r="L95" s="14"/>
    </row>
    <row r="96" spans="1:12" ht="15.95" customHeight="1">
      <c r="I96" s="15"/>
      <c r="L96" s="14"/>
    </row>
    <row r="97" spans="1:12" ht="18" customHeight="1">
      <c r="A97" s="169" t="s">
        <v>76</v>
      </c>
      <c r="B97" s="169"/>
      <c r="C97" s="169"/>
      <c r="D97" s="169"/>
      <c r="E97" s="169" t="s">
        <v>64</v>
      </c>
      <c r="F97" s="169"/>
      <c r="G97" s="169"/>
      <c r="H97" s="169"/>
      <c r="I97" s="169" t="s">
        <v>60</v>
      </c>
      <c r="J97" s="169"/>
      <c r="K97" s="169"/>
      <c r="L97" s="14"/>
    </row>
    <row r="98" spans="1:12" ht="9" customHeight="1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14"/>
    </row>
    <row r="99" spans="1:12" ht="19.5" customHeight="1">
      <c r="A99" s="196" t="s">
        <v>902</v>
      </c>
      <c r="B99" s="196"/>
      <c r="C99" s="196"/>
      <c r="D99" s="196"/>
      <c r="E99" s="196"/>
      <c r="F99" s="196"/>
      <c r="G99" s="196"/>
      <c r="H99" s="196"/>
      <c r="I99" s="196"/>
      <c r="J99" s="196"/>
      <c r="K99" s="15"/>
      <c r="L99" s="2"/>
    </row>
    <row r="100" spans="1:12" ht="8.25" customHeight="1">
      <c r="A100" s="153"/>
      <c r="B100" s="153"/>
      <c r="C100" s="153"/>
      <c r="D100" s="153"/>
      <c r="E100" s="153"/>
      <c r="F100" s="153"/>
      <c r="G100" s="153"/>
      <c r="H100" s="153"/>
      <c r="I100" s="153"/>
      <c r="J100" s="153"/>
      <c r="K100" s="153"/>
      <c r="L100" s="14"/>
    </row>
    <row r="101" spans="1:12" s="8" customFormat="1" ht="30" customHeight="1">
      <c r="A101" s="154" t="s">
        <v>0</v>
      </c>
      <c r="B101" s="154" t="s">
        <v>50</v>
      </c>
      <c r="C101" s="159" t="s">
        <v>6</v>
      </c>
      <c r="D101" s="159"/>
      <c r="E101" s="4" t="s">
        <v>7</v>
      </c>
      <c r="F101" s="25" t="s">
        <v>13</v>
      </c>
      <c r="G101" s="5" t="s">
        <v>1</v>
      </c>
      <c r="H101" s="154" t="s">
        <v>8</v>
      </c>
      <c r="I101" s="5" t="s">
        <v>10</v>
      </c>
      <c r="J101" s="5" t="s">
        <v>9</v>
      </c>
      <c r="K101" s="154" t="s">
        <v>2</v>
      </c>
      <c r="L101" s="5" t="s">
        <v>12</v>
      </c>
    </row>
    <row r="102" spans="1:12" s="8" customFormat="1" ht="15.95" customHeight="1">
      <c r="A102" s="6">
        <v>1</v>
      </c>
      <c r="B102" s="61" t="s">
        <v>675</v>
      </c>
      <c r="C102" s="62" t="s">
        <v>676</v>
      </c>
      <c r="D102" s="63" t="s">
        <v>409</v>
      </c>
      <c r="E102" s="60" t="s">
        <v>666</v>
      </c>
      <c r="F102" s="65">
        <v>8.18</v>
      </c>
      <c r="G102" s="64">
        <v>71</v>
      </c>
      <c r="H102" s="49"/>
      <c r="I102" s="50"/>
      <c r="J102" s="51"/>
      <c r="K102" s="51"/>
      <c r="L102" s="48"/>
    </row>
    <row r="103" spans="1:12" s="8" customFormat="1" ht="15.95" customHeight="1">
      <c r="A103" s="6">
        <v>2</v>
      </c>
      <c r="B103" s="61" t="s">
        <v>735</v>
      </c>
      <c r="C103" s="62" t="s">
        <v>736</v>
      </c>
      <c r="D103" s="63" t="s">
        <v>400</v>
      </c>
      <c r="E103" s="60" t="s">
        <v>729</v>
      </c>
      <c r="F103" s="65">
        <v>8.14</v>
      </c>
      <c r="G103" s="64">
        <v>74</v>
      </c>
      <c r="H103" s="49"/>
      <c r="I103" s="50"/>
      <c r="J103" s="92" t="s">
        <v>882</v>
      </c>
      <c r="K103" s="51"/>
      <c r="L103" s="142"/>
    </row>
    <row r="104" spans="1:12" s="8" customFormat="1" ht="15.95" customHeight="1">
      <c r="A104" s="6">
        <v>3</v>
      </c>
      <c r="B104" s="61" t="s">
        <v>628</v>
      </c>
      <c r="C104" s="62" t="s">
        <v>327</v>
      </c>
      <c r="D104" s="63" t="s">
        <v>629</v>
      </c>
      <c r="E104" s="60" t="s">
        <v>630</v>
      </c>
      <c r="F104" s="65">
        <v>7.81</v>
      </c>
      <c r="G104" s="64">
        <v>89</v>
      </c>
      <c r="H104" s="49"/>
      <c r="I104" s="50"/>
      <c r="J104" s="86"/>
      <c r="K104" s="51"/>
      <c r="L104" s="78"/>
    </row>
    <row r="105" spans="1:12" s="8" customFormat="1" ht="15.95" customHeight="1">
      <c r="A105" s="6">
        <v>4</v>
      </c>
      <c r="B105" s="61" t="s">
        <v>662</v>
      </c>
      <c r="C105" s="62" t="s">
        <v>663</v>
      </c>
      <c r="D105" s="63" t="s">
        <v>664</v>
      </c>
      <c r="E105" s="60" t="s">
        <v>656</v>
      </c>
      <c r="F105" s="65">
        <v>7.91</v>
      </c>
      <c r="G105" s="64">
        <v>88</v>
      </c>
      <c r="H105" s="49"/>
      <c r="I105" s="50"/>
      <c r="J105" s="82"/>
      <c r="K105" s="51"/>
      <c r="L105" s="48"/>
    </row>
    <row r="106" spans="1:12" s="8" customFormat="1" ht="15.95" customHeight="1">
      <c r="A106" s="6">
        <v>5</v>
      </c>
      <c r="B106" s="61" t="s">
        <v>661</v>
      </c>
      <c r="C106" s="62" t="s">
        <v>411</v>
      </c>
      <c r="D106" s="63" t="s">
        <v>599</v>
      </c>
      <c r="E106" s="60" t="s">
        <v>656</v>
      </c>
      <c r="F106" s="65">
        <v>7.8</v>
      </c>
      <c r="G106" s="64">
        <v>88</v>
      </c>
      <c r="H106" s="49"/>
      <c r="I106" s="50"/>
      <c r="J106" s="86"/>
      <c r="K106" s="51"/>
      <c r="L106" s="48"/>
    </row>
    <row r="107" spans="1:12" s="8" customFormat="1" ht="15.95" customHeight="1">
      <c r="A107" s="6">
        <v>6</v>
      </c>
      <c r="B107" s="61" t="s">
        <v>670</v>
      </c>
      <c r="C107" s="62" t="s">
        <v>671</v>
      </c>
      <c r="D107" s="63" t="s">
        <v>672</v>
      </c>
      <c r="E107" s="60" t="s">
        <v>666</v>
      </c>
      <c r="F107" s="65">
        <v>7.76</v>
      </c>
      <c r="G107" s="64">
        <v>87</v>
      </c>
      <c r="H107" s="49"/>
      <c r="I107" s="50"/>
      <c r="J107" s="80"/>
      <c r="K107" s="51"/>
      <c r="L107" s="48"/>
    </row>
    <row r="108" spans="1:12" s="8" customFormat="1" ht="15.95" customHeight="1">
      <c r="A108" s="6">
        <v>7</v>
      </c>
      <c r="B108" s="61" t="s">
        <v>713</v>
      </c>
      <c r="C108" s="62" t="s">
        <v>714</v>
      </c>
      <c r="D108" s="63" t="s">
        <v>715</v>
      </c>
      <c r="E108" s="60" t="s">
        <v>716</v>
      </c>
      <c r="F108" s="65">
        <v>7.81</v>
      </c>
      <c r="G108" s="64">
        <v>86</v>
      </c>
      <c r="H108" s="49"/>
      <c r="I108" s="50"/>
      <c r="J108" s="80"/>
      <c r="K108" s="51"/>
      <c r="L108" s="69"/>
    </row>
    <row r="109" spans="1:12" s="8" customFormat="1" ht="15.95" customHeight="1">
      <c r="A109" s="6">
        <v>8</v>
      </c>
      <c r="B109" s="61" t="s">
        <v>730</v>
      </c>
      <c r="C109" s="62" t="s">
        <v>731</v>
      </c>
      <c r="D109" s="63" t="s">
        <v>732</v>
      </c>
      <c r="E109" s="60" t="s">
        <v>729</v>
      </c>
      <c r="F109" s="65">
        <v>7.45</v>
      </c>
      <c r="G109" s="64">
        <v>85</v>
      </c>
      <c r="H109" s="49"/>
      <c r="I109" s="50"/>
      <c r="J109" s="92" t="s">
        <v>882</v>
      </c>
      <c r="K109" s="51"/>
      <c r="L109" s="69" t="s">
        <v>65</v>
      </c>
    </row>
    <row r="110" spans="1:12" s="8" customFormat="1" ht="15.95" customHeight="1">
      <c r="A110" s="6">
        <v>9</v>
      </c>
      <c r="B110" s="61" t="s">
        <v>681</v>
      </c>
      <c r="C110" s="62" t="s">
        <v>682</v>
      </c>
      <c r="D110" s="63" t="s">
        <v>316</v>
      </c>
      <c r="E110" s="60" t="s">
        <v>679</v>
      </c>
      <c r="F110" s="65">
        <v>7.99</v>
      </c>
      <c r="G110" s="64">
        <v>83</v>
      </c>
      <c r="H110" s="49"/>
      <c r="I110" s="50"/>
      <c r="J110" s="150"/>
      <c r="K110" s="51"/>
      <c r="L110" s="48"/>
    </row>
    <row r="111" spans="1:12" s="8" customFormat="1" ht="15.95" customHeight="1">
      <c r="A111" s="6">
        <v>10</v>
      </c>
      <c r="B111" s="61" t="s">
        <v>689</v>
      </c>
      <c r="C111" s="62" t="s">
        <v>690</v>
      </c>
      <c r="D111" s="63" t="s">
        <v>103</v>
      </c>
      <c r="E111" s="60" t="s">
        <v>679</v>
      </c>
      <c r="F111" s="65">
        <v>7.16</v>
      </c>
      <c r="G111" s="64">
        <v>83</v>
      </c>
      <c r="H111" s="49"/>
      <c r="I111" s="50"/>
      <c r="J111" s="138"/>
      <c r="K111" s="51"/>
      <c r="L111" s="52"/>
    </row>
    <row r="112" spans="1:12" s="8" customFormat="1" ht="15.95" customHeight="1">
      <c r="A112" s="6">
        <v>11</v>
      </c>
      <c r="B112" s="61" t="s">
        <v>712</v>
      </c>
      <c r="C112" s="62" t="s">
        <v>381</v>
      </c>
      <c r="D112" s="63" t="s">
        <v>590</v>
      </c>
      <c r="E112" s="60" t="s">
        <v>708</v>
      </c>
      <c r="F112" s="65">
        <v>7.11</v>
      </c>
      <c r="G112" s="64">
        <v>82</v>
      </c>
      <c r="H112" s="49"/>
      <c r="I112" s="50"/>
      <c r="J112" s="88" t="s">
        <v>881</v>
      </c>
      <c r="K112" s="51"/>
      <c r="L112" s="48"/>
    </row>
    <row r="113" spans="1:12" s="8" customFormat="1" ht="15.95" customHeight="1">
      <c r="A113" s="6">
        <v>12</v>
      </c>
      <c r="B113" s="61" t="s">
        <v>631</v>
      </c>
      <c r="C113" s="62" t="s">
        <v>632</v>
      </c>
      <c r="D113" s="63" t="s">
        <v>633</v>
      </c>
      <c r="E113" s="60" t="s">
        <v>630</v>
      </c>
      <c r="F113" s="65">
        <v>7.54</v>
      </c>
      <c r="G113" s="64">
        <v>81</v>
      </c>
      <c r="H113" s="49"/>
      <c r="I113" s="50"/>
      <c r="J113" s="80"/>
      <c r="K113" s="51"/>
      <c r="L113" s="69"/>
    </row>
    <row r="114" spans="1:12" s="8" customFormat="1" ht="15.95" customHeight="1">
      <c r="A114" s="6">
        <v>13</v>
      </c>
      <c r="B114" s="61" t="s">
        <v>641</v>
      </c>
      <c r="C114" s="62" t="s">
        <v>244</v>
      </c>
      <c r="D114" s="63" t="s">
        <v>86</v>
      </c>
      <c r="E114" s="60" t="s">
        <v>630</v>
      </c>
      <c r="F114" s="65">
        <v>7.29</v>
      </c>
      <c r="G114" s="64">
        <v>80</v>
      </c>
      <c r="H114" s="49"/>
      <c r="I114" s="50"/>
      <c r="J114" s="86"/>
      <c r="K114" s="51"/>
      <c r="L114" s="56"/>
    </row>
    <row r="115" spans="1:12" s="8" customFormat="1" ht="15.95" customHeight="1">
      <c r="A115" s="6">
        <v>14</v>
      </c>
      <c r="B115" s="61" t="s">
        <v>693</v>
      </c>
      <c r="C115" s="62" t="s">
        <v>214</v>
      </c>
      <c r="D115" s="63" t="s">
        <v>412</v>
      </c>
      <c r="E115" s="60" t="s">
        <v>679</v>
      </c>
      <c r="F115" s="65">
        <v>7.98</v>
      </c>
      <c r="G115" s="64">
        <v>75</v>
      </c>
      <c r="H115" s="49"/>
      <c r="I115" s="50"/>
      <c r="J115" s="86"/>
      <c r="K115" s="51"/>
      <c r="L115" s="68"/>
    </row>
    <row r="116" spans="1:12" s="8" customFormat="1" ht="15.95" customHeight="1">
      <c r="A116" s="6">
        <v>15</v>
      </c>
      <c r="B116" s="61" t="s">
        <v>694</v>
      </c>
      <c r="C116" s="62" t="s">
        <v>141</v>
      </c>
      <c r="D116" s="63" t="s">
        <v>148</v>
      </c>
      <c r="E116" s="60" t="s">
        <v>695</v>
      </c>
      <c r="F116" s="65">
        <v>7.94</v>
      </c>
      <c r="G116" s="64">
        <v>72</v>
      </c>
      <c r="H116" s="49"/>
      <c r="I116" s="50"/>
      <c r="J116" s="92"/>
      <c r="K116" s="51"/>
      <c r="L116" s="48"/>
    </row>
    <row r="117" spans="1:12" s="8" customFormat="1" ht="15.95" customHeight="1">
      <c r="A117" s="6">
        <v>16</v>
      </c>
      <c r="B117" s="61" t="s">
        <v>658</v>
      </c>
      <c r="C117" s="62" t="s">
        <v>659</v>
      </c>
      <c r="D117" s="63" t="s">
        <v>101</v>
      </c>
      <c r="E117" s="60" t="s">
        <v>656</v>
      </c>
      <c r="F117" s="65">
        <v>7.93</v>
      </c>
      <c r="G117" s="64">
        <v>77</v>
      </c>
      <c r="H117" s="49"/>
      <c r="I117" s="50"/>
      <c r="J117" s="86"/>
      <c r="K117" s="51"/>
      <c r="L117" s="48"/>
    </row>
    <row r="118" spans="1:12" s="8" customFormat="1" ht="15.95" customHeight="1">
      <c r="A118" s="6">
        <v>17</v>
      </c>
      <c r="B118" s="61" t="s">
        <v>744</v>
      </c>
      <c r="C118" s="62" t="s">
        <v>745</v>
      </c>
      <c r="D118" s="63" t="s">
        <v>746</v>
      </c>
      <c r="E118" s="60" t="s">
        <v>743</v>
      </c>
      <c r="F118" s="65">
        <v>7.85</v>
      </c>
      <c r="G118" s="64">
        <v>72</v>
      </c>
      <c r="H118" s="49"/>
      <c r="I118" s="50"/>
      <c r="J118" s="80"/>
      <c r="K118" s="51"/>
      <c r="L118" s="120"/>
    </row>
    <row r="119" spans="1:12" s="8" customFormat="1" ht="15.95" customHeight="1">
      <c r="A119" s="6">
        <v>18</v>
      </c>
      <c r="B119" s="61" t="s">
        <v>660</v>
      </c>
      <c r="C119" s="62" t="s">
        <v>369</v>
      </c>
      <c r="D119" s="63" t="s">
        <v>269</v>
      </c>
      <c r="E119" s="60" t="s">
        <v>656</v>
      </c>
      <c r="F119" s="65">
        <v>7.72</v>
      </c>
      <c r="G119" s="64">
        <v>73</v>
      </c>
      <c r="H119" s="49"/>
      <c r="I119" s="50"/>
      <c r="J119" s="86"/>
      <c r="K119" s="51"/>
      <c r="L119" s="48"/>
    </row>
    <row r="120" spans="1:12" s="8" customFormat="1" ht="15.95" customHeight="1">
      <c r="A120" s="6">
        <v>19</v>
      </c>
      <c r="B120" s="61" t="s">
        <v>691</v>
      </c>
      <c r="C120" s="62" t="s">
        <v>692</v>
      </c>
      <c r="D120" s="63" t="s">
        <v>352</v>
      </c>
      <c r="E120" s="60" t="s">
        <v>679</v>
      </c>
      <c r="F120" s="65">
        <v>7.71</v>
      </c>
      <c r="G120" s="64">
        <v>73</v>
      </c>
      <c r="H120" s="49"/>
      <c r="I120" s="50"/>
      <c r="J120" s="92"/>
      <c r="K120" s="51"/>
      <c r="L120" s="52"/>
    </row>
    <row r="121" spans="1:12" s="8" customFormat="1" ht="15.95" customHeight="1">
      <c r="A121" s="6">
        <v>20</v>
      </c>
      <c r="B121" s="61" t="s">
        <v>709</v>
      </c>
      <c r="C121" s="62" t="s">
        <v>710</v>
      </c>
      <c r="D121" s="63" t="s">
        <v>711</v>
      </c>
      <c r="E121" s="60" t="s">
        <v>708</v>
      </c>
      <c r="F121" s="65">
        <v>7.66</v>
      </c>
      <c r="G121" s="64">
        <v>75</v>
      </c>
      <c r="H121" s="49"/>
      <c r="I121" s="50"/>
      <c r="J121" s="139" t="s">
        <v>880</v>
      </c>
      <c r="K121" s="51"/>
      <c r="L121" s="48"/>
    </row>
    <row r="122" spans="1:12" s="8" customFormat="1" ht="15.95" customHeight="1">
      <c r="A122" s="6">
        <v>21</v>
      </c>
      <c r="B122" s="61" t="s">
        <v>704</v>
      </c>
      <c r="C122" s="62" t="s">
        <v>408</v>
      </c>
      <c r="D122" s="63" t="s">
        <v>705</v>
      </c>
      <c r="E122" s="60" t="s">
        <v>703</v>
      </c>
      <c r="F122" s="65">
        <v>7.64</v>
      </c>
      <c r="G122" s="64">
        <v>70</v>
      </c>
      <c r="H122" s="49"/>
      <c r="I122" s="50"/>
      <c r="J122" s="92" t="s">
        <v>877</v>
      </c>
      <c r="K122" s="51"/>
      <c r="L122" s="68"/>
    </row>
    <row r="123" spans="1:12" s="8" customFormat="1" ht="15.95" customHeight="1">
      <c r="A123" s="6">
        <v>22</v>
      </c>
      <c r="B123" s="61" t="s">
        <v>654</v>
      </c>
      <c r="C123" s="62" t="s">
        <v>655</v>
      </c>
      <c r="D123" s="63" t="s">
        <v>98</v>
      </c>
      <c r="E123" s="60" t="s">
        <v>656</v>
      </c>
      <c r="F123" s="65">
        <v>7.52</v>
      </c>
      <c r="G123" s="64">
        <v>77</v>
      </c>
      <c r="H123" s="49"/>
      <c r="I123" s="50"/>
      <c r="J123" s="86"/>
      <c r="K123" s="51"/>
      <c r="L123" s="7"/>
    </row>
    <row r="124" spans="1:12" s="8" customFormat="1" ht="15.95" customHeight="1">
      <c r="A124" s="6">
        <v>23</v>
      </c>
      <c r="B124" s="61" t="s">
        <v>726</v>
      </c>
      <c r="C124" s="62" t="s">
        <v>727</v>
      </c>
      <c r="D124" s="63" t="s">
        <v>728</v>
      </c>
      <c r="E124" s="60" t="s">
        <v>729</v>
      </c>
      <c r="F124" s="65">
        <v>7.52</v>
      </c>
      <c r="G124" s="64">
        <v>72</v>
      </c>
      <c r="H124" s="49"/>
      <c r="I124" s="50"/>
      <c r="J124" s="92" t="s">
        <v>882</v>
      </c>
      <c r="K124" s="51"/>
      <c r="L124" s="48"/>
    </row>
    <row r="125" spans="1:12" s="8" customFormat="1" ht="15.95" customHeight="1">
      <c r="A125" s="6">
        <v>24</v>
      </c>
      <c r="B125" s="61" t="s">
        <v>697</v>
      </c>
      <c r="C125" s="62" t="s">
        <v>698</v>
      </c>
      <c r="D125" s="63" t="s">
        <v>699</v>
      </c>
      <c r="E125" s="60" t="s">
        <v>695</v>
      </c>
      <c r="F125" s="65">
        <v>7.51</v>
      </c>
      <c r="G125" s="64">
        <v>73</v>
      </c>
      <c r="H125" s="49"/>
      <c r="I125" s="50"/>
      <c r="J125" s="80"/>
      <c r="K125" s="51"/>
      <c r="L125" s="78"/>
    </row>
    <row r="126" spans="1:12" s="8" customFormat="1" ht="15.95" customHeight="1">
      <c r="A126" s="6">
        <v>25</v>
      </c>
      <c r="B126" s="61" t="s">
        <v>747</v>
      </c>
      <c r="C126" s="62" t="s">
        <v>748</v>
      </c>
      <c r="D126" s="63" t="s">
        <v>289</v>
      </c>
      <c r="E126" s="60" t="s">
        <v>743</v>
      </c>
      <c r="F126" s="65">
        <v>7.5</v>
      </c>
      <c r="G126" s="64">
        <v>76</v>
      </c>
      <c r="H126" s="49"/>
      <c r="I126" s="50"/>
      <c r="J126" s="80"/>
      <c r="K126" s="51"/>
      <c r="L126" s="56"/>
    </row>
    <row r="127" spans="1:12" s="8" customFormat="1" ht="15.95" customHeight="1">
      <c r="A127" s="6">
        <v>26</v>
      </c>
      <c r="B127" s="61" t="s">
        <v>740</v>
      </c>
      <c r="C127" s="62" t="s">
        <v>585</v>
      </c>
      <c r="D127" s="63" t="s">
        <v>590</v>
      </c>
      <c r="E127" s="60" t="s">
        <v>738</v>
      </c>
      <c r="F127" s="65">
        <v>7.49</v>
      </c>
      <c r="G127" s="64">
        <v>76</v>
      </c>
      <c r="H127" s="49"/>
      <c r="I127" s="50"/>
      <c r="J127" s="51"/>
      <c r="K127" s="51"/>
      <c r="L127" s="86"/>
    </row>
    <row r="128" spans="1:12" s="8" customFormat="1" ht="15.95" customHeight="1">
      <c r="A128" s="6">
        <v>27</v>
      </c>
      <c r="B128" s="61" t="s">
        <v>696</v>
      </c>
      <c r="C128" s="62" t="s">
        <v>93</v>
      </c>
      <c r="D128" s="63" t="s">
        <v>635</v>
      </c>
      <c r="E128" s="60" t="s">
        <v>695</v>
      </c>
      <c r="F128" s="65">
        <v>7.48</v>
      </c>
      <c r="G128" s="64">
        <v>72</v>
      </c>
      <c r="H128" s="49"/>
      <c r="I128" s="50"/>
      <c r="J128" s="92"/>
      <c r="K128" s="51"/>
      <c r="L128" s="48"/>
    </row>
    <row r="129" spans="1:12" s="8" customFormat="1" ht="15.95" customHeight="1">
      <c r="A129" s="6">
        <v>28</v>
      </c>
      <c r="B129" s="61" t="s">
        <v>680</v>
      </c>
      <c r="C129" s="62" t="s">
        <v>376</v>
      </c>
      <c r="D129" s="63" t="s">
        <v>422</v>
      </c>
      <c r="E129" s="60" t="s">
        <v>679</v>
      </c>
      <c r="F129" s="65">
        <v>7.47</v>
      </c>
      <c r="G129" s="64">
        <v>73</v>
      </c>
      <c r="H129" s="49"/>
      <c r="I129" s="50"/>
      <c r="J129" s="80"/>
      <c r="K129" s="51"/>
      <c r="L129" s="48"/>
    </row>
    <row r="130" spans="1:12" s="8" customFormat="1" ht="15.95" customHeight="1">
      <c r="A130" s="6">
        <v>29</v>
      </c>
      <c r="B130" s="61" t="s">
        <v>657</v>
      </c>
      <c r="C130" s="62" t="s">
        <v>499</v>
      </c>
      <c r="D130" s="63" t="s">
        <v>293</v>
      </c>
      <c r="E130" s="60" t="s">
        <v>656</v>
      </c>
      <c r="F130" s="65">
        <v>7.45</v>
      </c>
      <c r="G130" s="64">
        <v>73</v>
      </c>
      <c r="H130" s="49"/>
      <c r="I130" s="50"/>
      <c r="J130" s="82"/>
      <c r="K130" s="51"/>
      <c r="L130" s="69" t="s">
        <v>65</v>
      </c>
    </row>
    <row r="131" spans="1:12" s="8" customFormat="1" ht="15.95" customHeight="1">
      <c r="A131" s="6">
        <v>30</v>
      </c>
      <c r="B131" s="61" t="s">
        <v>653</v>
      </c>
      <c r="C131" s="62" t="s">
        <v>113</v>
      </c>
      <c r="D131" s="63" t="s">
        <v>300</v>
      </c>
      <c r="E131" s="60" t="s">
        <v>652</v>
      </c>
      <c r="F131" s="65">
        <v>7.43</v>
      </c>
      <c r="G131" s="64">
        <v>75</v>
      </c>
      <c r="H131" s="49"/>
      <c r="I131" s="50"/>
      <c r="J131" s="80"/>
      <c r="K131" s="51"/>
      <c r="L131" s="48"/>
    </row>
    <row r="132" spans="1:12" s="8" customFormat="1" ht="15.95" customHeight="1">
      <c r="A132" s="6">
        <v>31</v>
      </c>
      <c r="B132" s="61" t="s">
        <v>673</v>
      </c>
      <c r="C132" s="62" t="s">
        <v>674</v>
      </c>
      <c r="D132" s="63" t="s">
        <v>82</v>
      </c>
      <c r="E132" s="60" t="s">
        <v>666</v>
      </c>
      <c r="F132" s="65">
        <v>7.39</v>
      </c>
      <c r="G132" s="64">
        <v>73</v>
      </c>
      <c r="H132" s="49"/>
      <c r="I132" s="50"/>
      <c r="J132" s="80"/>
      <c r="K132" s="51"/>
      <c r="L132" s="91"/>
    </row>
    <row r="133" spans="1:12" s="8" customFormat="1" ht="15.95" customHeight="1">
      <c r="A133" s="6">
        <v>32</v>
      </c>
      <c r="B133" s="61" t="s">
        <v>741</v>
      </c>
      <c r="C133" s="62" t="s">
        <v>742</v>
      </c>
      <c r="D133" s="63" t="s">
        <v>97</v>
      </c>
      <c r="E133" s="60" t="s">
        <v>743</v>
      </c>
      <c r="F133" s="65">
        <v>7.39</v>
      </c>
      <c r="G133" s="64">
        <v>71</v>
      </c>
      <c r="H133" s="49"/>
      <c r="I133" s="50"/>
      <c r="J133" s="92"/>
      <c r="K133" s="51"/>
      <c r="L133" s="48"/>
    </row>
    <row r="134" spans="1:12" s="8" customFormat="1" ht="15.95" customHeight="1">
      <c r="A134" s="6">
        <v>33</v>
      </c>
      <c r="B134" s="61" t="s">
        <v>648</v>
      </c>
      <c r="C134" s="62" t="s">
        <v>649</v>
      </c>
      <c r="D134" s="63" t="s">
        <v>99</v>
      </c>
      <c r="E134" s="60" t="s">
        <v>646</v>
      </c>
      <c r="F134" s="65">
        <v>7.38</v>
      </c>
      <c r="G134" s="64">
        <v>73</v>
      </c>
      <c r="H134" s="49"/>
      <c r="I134" s="50"/>
      <c r="J134" s="85"/>
      <c r="K134" s="51"/>
      <c r="L134" s="48"/>
    </row>
    <row r="135" spans="1:12" s="8" customFormat="1" ht="15.95" customHeight="1">
      <c r="A135" s="6">
        <v>34</v>
      </c>
      <c r="B135" s="61" t="s">
        <v>707</v>
      </c>
      <c r="C135" s="62" t="s">
        <v>209</v>
      </c>
      <c r="D135" s="63" t="s">
        <v>176</v>
      </c>
      <c r="E135" s="60" t="s">
        <v>708</v>
      </c>
      <c r="F135" s="65">
        <v>7.32</v>
      </c>
      <c r="G135" s="64">
        <v>78</v>
      </c>
      <c r="H135" s="49"/>
      <c r="I135" s="50"/>
      <c r="J135" s="139" t="s">
        <v>879</v>
      </c>
      <c r="K135" s="51"/>
      <c r="L135" s="148"/>
    </row>
    <row r="136" spans="1:12" s="8" customFormat="1" ht="15.95" customHeight="1">
      <c r="A136" s="6">
        <v>35</v>
      </c>
      <c r="B136" s="61" t="s">
        <v>685</v>
      </c>
      <c r="C136" s="62" t="s">
        <v>686</v>
      </c>
      <c r="D136" s="63" t="s">
        <v>145</v>
      </c>
      <c r="E136" s="60" t="s">
        <v>679</v>
      </c>
      <c r="F136" s="65">
        <v>7.27</v>
      </c>
      <c r="G136" s="64">
        <v>75</v>
      </c>
      <c r="H136" s="49"/>
      <c r="I136" s="50"/>
      <c r="J136" s="80"/>
      <c r="K136" s="51"/>
      <c r="L136" s="142"/>
    </row>
    <row r="137" spans="1:12" s="8" customFormat="1" ht="15.95" customHeight="1">
      <c r="A137" s="6">
        <v>36</v>
      </c>
      <c r="B137" s="61" t="s">
        <v>647</v>
      </c>
      <c r="C137" s="62" t="s">
        <v>589</v>
      </c>
      <c r="D137" s="63" t="s">
        <v>103</v>
      </c>
      <c r="E137" s="60" t="s">
        <v>646</v>
      </c>
      <c r="F137" s="65">
        <v>7.21</v>
      </c>
      <c r="G137" s="64">
        <v>71</v>
      </c>
      <c r="H137" s="49"/>
      <c r="I137" s="50"/>
      <c r="J137" s="80"/>
      <c r="K137" s="51"/>
      <c r="L137" s="91"/>
    </row>
    <row r="138" spans="1:12" s="8" customFormat="1" ht="15.95" customHeight="1">
      <c r="A138" s="6">
        <v>37</v>
      </c>
      <c r="B138" s="61" t="s">
        <v>645</v>
      </c>
      <c r="C138" s="62" t="s">
        <v>244</v>
      </c>
      <c r="D138" s="63" t="s">
        <v>176</v>
      </c>
      <c r="E138" s="60" t="s">
        <v>646</v>
      </c>
      <c r="F138" s="65">
        <v>7.18</v>
      </c>
      <c r="G138" s="64">
        <v>74</v>
      </c>
      <c r="H138" s="49"/>
      <c r="I138" s="50"/>
      <c r="J138" s="137"/>
      <c r="K138" s="51"/>
      <c r="L138" s="142"/>
    </row>
    <row r="139" spans="1:12" s="8" customFormat="1" ht="15.95" customHeight="1">
      <c r="A139" s="6">
        <v>38</v>
      </c>
      <c r="B139" s="61" t="s">
        <v>733</v>
      </c>
      <c r="C139" s="62" t="s">
        <v>734</v>
      </c>
      <c r="D139" s="63" t="s">
        <v>107</v>
      </c>
      <c r="E139" s="60" t="s">
        <v>729</v>
      </c>
      <c r="F139" s="65">
        <v>7.11</v>
      </c>
      <c r="G139" s="64">
        <v>78</v>
      </c>
      <c r="H139" s="49"/>
      <c r="I139" s="50"/>
      <c r="J139" s="92" t="s">
        <v>882</v>
      </c>
      <c r="K139" s="51"/>
      <c r="L139" s="48"/>
    </row>
    <row r="140" spans="1:12" s="8" customFormat="1" ht="15.95" customHeight="1">
      <c r="A140" s="6">
        <v>39</v>
      </c>
      <c r="B140" s="61" t="s">
        <v>650</v>
      </c>
      <c r="C140" s="62" t="s">
        <v>651</v>
      </c>
      <c r="D140" s="63" t="s">
        <v>216</v>
      </c>
      <c r="E140" s="60" t="s">
        <v>652</v>
      </c>
      <c r="F140" s="65">
        <v>7.11</v>
      </c>
      <c r="G140" s="64">
        <v>72</v>
      </c>
      <c r="H140" s="49"/>
      <c r="I140" s="50"/>
      <c r="J140" s="82"/>
      <c r="K140" s="51"/>
      <c r="L140" s="96"/>
    </row>
    <row r="141" spans="1:12" s="8" customFormat="1" ht="15.95" customHeight="1">
      <c r="A141" s="6">
        <v>40</v>
      </c>
      <c r="B141" s="61" t="s">
        <v>739</v>
      </c>
      <c r="C141" s="62" t="s">
        <v>88</v>
      </c>
      <c r="D141" s="63" t="s">
        <v>590</v>
      </c>
      <c r="E141" s="60" t="s">
        <v>738</v>
      </c>
      <c r="F141" s="65">
        <v>7.1</v>
      </c>
      <c r="G141" s="64">
        <v>73</v>
      </c>
      <c r="H141" s="49"/>
      <c r="I141" s="50"/>
      <c r="J141" s="80"/>
      <c r="K141" s="51"/>
      <c r="L141" s="48"/>
    </row>
    <row r="142" spans="1:12" s="8" customFormat="1" ht="15.95" customHeight="1">
      <c r="A142" s="6">
        <v>41</v>
      </c>
      <c r="B142" s="61" t="s">
        <v>683</v>
      </c>
      <c r="C142" s="62" t="s">
        <v>540</v>
      </c>
      <c r="D142" s="63" t="s">
        <v>684</v>
      </c>
      <c r="E142" s="60" t="s">
        <v>679</v>
      </c>
      <c r="F142" s="65">
        <v>7.09</v>
      </c>
      <c r="G142" s="64">
        <v>74</v>
      </c>
      <c r="H142" s="49"/>
      <c r="I142" s="50"/>
      <c r="J142" s="98"/>
      <c r="K142" s="51"/>
      <c r="L142" s="48"/>
    </row>
    <row r="143" spans="1:12" s="8" customFormat="1" ht="15.95" customHeight="1">
      <c r="A143" s="6">
        <v>42</v>
      </c>
      <c r="B143" s="61" t="s">
        <v>665</v>
      </c>
      <c r="C143" s="62" t="s">
        <v>125</v>
      </c>
      <c r="D143" s="63" t="s">
        <v>110</v>
      </c>
      <c r="E143" s="60" t="s">
        <v>666</v>
      </c>
      <c r="F143" s="65">
        <v>7.08</v>
      </c>
      <c r="G143" s="64">
        <v>70</v>
      </c>
      <c r="H143" s="49"/>
      <c r="I143" s="50"/>
      <c r="J143" s="80"/>
      <c r="K143" s="51"/>
      <c r="L143" s="96"/>
    </row>
    <row r="144" spans="1:12" s="8" customFormat="1" ht="15.95" customHeight="1">
      <c r="A144" s="6">
        <v>43</v>
      </c>
      <c r="B144" s="61" t="s">
        <v>720</v>
      </c>
      <c r="C144" s="62" t="s">
        <v>721</v>
      </c>
      <c r="D144" s="63" t="s">
        <v>722</v>
      </c>
      <c r="E144" s="60" t="s">
        <v>716</v>
      </c>
      <c r="F144" s="65">
        <v>7.05</v>
      </c>
      <c r="G144" s="64">
        <v>76</v>
      </c>
      <c r="H144" s="49"/>
      <c r="I144" s="50"/>
      <c r="J144" s="51"/>
      <c r="K144" s="51"/>
      <c r="L144" s="91"/>
    </row>
    <row r="145" spans="1:12" s="8" customFormat="1" ht="15.95" customHeight="1">
      <c r="A145" s="6">
        <v>44</v>
      </c>
      <c r="B145" s="61" t="s">
        <v>677</v>
      </c>
      <c r="C145" s="62" t="s">
        <v>678</v>
      </c>
      <c r="D145" s="63" t="s">
        <v>90</v>
      </c>
      <c r="E145" s="60" t="s">
        <v>679</v>
      </c>
      <c r="F145" s="65">
        <v>7.04</v>
      </c>
      <c r="G145" s="64">
        <v>71</v>
      </c>
      <c r="H145" s="49"/>
      <c r="I145" s="50"/>
      <c r="J145" s="86"/>
      <c r="K145" s="51"/>
      <c r="L145" s="91"/>
    </row>
    <row r="146" spans="1:12" s="8" customFormat="1" ht="15.95" customHeight="1">
      <c r="A146" s="6">
        <v>45</v>
      </c>
      <c r="B146" s="61" t="s">
        <v>700</v>
      </c>
      <c r="C146" s="62" t="s">
        <v>701</v>
      </c>
      <c r="D146" s="63" t="s">
        <v>702</v>
      </c>
      <c r="E146" s="60" t="s">
        <v>703</v>
      </c>
      <c r="F146" s="65">
        <v>7.03</v>
      </c>
      <c r="G146" s="64">
        <v>70</v>
      </c>
      <c r="H146" s="49"/>
      <c r="I146" s="50"/>
      <c r="J146" s="92" t="s">
        <v>876</v>
      </c>
      <c r="K146" s="51"/>
      <c r="L146" s="90"/>
    </row>
    <row r="147" spans="1:12" s="8" customFormat="1" ht="15.95" customHeight="1">
      <c r="A147" s="6">
        <v>46</v>
      </c>
      <c r="B147" s="61" t="s">
        <v>737</v>
      </c>
      <c r="C147" s="62" t="s">
        <v>369</v>
      </c>
      <c r="D147" s="63" t="s">
        <v>440</v>
      </c>
      <c r="E147" s="60" t="s">
        <v>738</v>
      </c>
      <c r="F147" s="65">
        <v>7.01</v>
      </c>
      <c r="G147" s="64">
        <v>73</v>
      </c>
      <c r="H147" s="49"/>
      <c r="I147" s="50"/>
      <c r="J147" s="51"/>
      <c r="K147" s="51"/>
      <c r="L147" s="91"/>
    </row>
  </sheetData>
  <sortState ref="A64:N65">
    <sortCondition descending="1" ref="G64:G65"/>
  </sortState>
  <mergeCells count="26">
    <mergeCell ref="A89:C89"/>
    <mergeCell ref="E89:H89"/>
    <mergeCell ref="J89:K89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C101:D101"/>
    <mergeCell ref="A97:D97"/>
    <mergeCell ref="E97:H97"/>
    <mergeCell ref="I97:K97"/>
    <mergeCell ref="A90:K90"/>
    <mergeCell ref="A92:D92"/>
    <mergeCell ref="E92:H92"/>
    <mergeCell ref="I92:J92"/>
    <mergeCell ref="A94:D94"/>
    <mergeCell ref="E94:H94"/>
    <mergeCell ref="I94:J94"/>
    <mergeCell ref="A99:J99"/>
  </mergeCells>
  <conditionalFormatting sqref="I10:I19 I53:I88 I102:I147">
    <cfRule type="cellIs" dxfId="22" priority="122" stopIfTrue="1" operator="equal">
      <formula>2375000</formula>
    </cfRule>
    <cfRule type="cellIs" dxfId="21" priority="123" stopIfTrue="1" operator="equal">
      <formula>2750000</formula>
    </cfRule>
  </conditionalFormatting>
  <conditionalFormatting sqref="I40:I52">
    <cfRule type="cellIs" dxfId="20" priority="114" stopIfTrue="1" operator="equal">
      <formula>2375000</formula>
    </cfRule>
    <cfRule type="cellIs" dxfId="19" priority="115" stopIfTrue="1" operator="equal">
      <formula>2750000</formula>
    </cfRule>
  </conditionalFormatting>
  <conditionalFormatting sqref="I20:I23">
    <cfRule type="cellIs" dxfId="18" priority="56" stopIfTrue="1" operator="equal">
      <formula>2375000</formula>
    </cfRule>
    <cfRule type="cellIs" dxfId="17" priority="57" stopIfTrue="1" operator="equal">
      <formula>2750000</formula>
    </cfRule>
  </conditionalFormatting>
  <conditionalFormatting sqref="I24:I39">
    <cfRule type="cellIs" dxfId="16" priority="52" stopIfTrue="1" operator="equal">
      <formula>2375000</formula>
    </cfRule>
    <cfRule type="cellIs" dxfId="15" priority="53" stopIfTrue="1" operator="equal">
      <formula>2750000</formula>
    </cfRule>
  </conditionalFormatting>
  <conditionalFormatting sqref="F10:F88 F102:F147">
    <cfRule type="cellIs" dxfId="14" priority="43" stopIfTrue="1" operator="lessThan">
      <formula>3</formula>
    </cfRule>
    <cfRule type="cellIs" dxfId="13" priority="44" stopIfTrue="1" operator="lessThan">
      <formula>5</formula>
    </cfRule>
    <cfRule type="cellIs" dxfId="12" priority="45" stopIfTrue="1" operator="notBetween">
      <formula>7</formula>
      <formula>"&lt;7"</formula>
    </cfRule>
  </conditionalFormatting>
  <conditionalFormatting sqref="G55 G19:G31 G43:G45 G41 G48:G53 G10:G16 G64:G65 G59:G61 G70:G88 G104 G107 G110:G113 G116:G122 G127:G134 G136:G147">
    <cfRule type="cellIs" dxfId="11" priority="34" stopIfTrue="1" operator="lessThan">
      <formula>30</formula>
    </cfRule>
    <cfRule type="cellIs" dxfId="10" priority="35" stopIfTrue="1" operator="lessThan">
      <formula>50</formula>
    </cfRule>
    <cfRule type="cellIs" dxfId="9" priority="36" stopIfTrue="1" operator="notBetween">
      <formula>70</formula>
      <formula>"&lt;70"</formula>
    </cfRule>
  </conditionalFormatting>
  <conditionalFormatting sqref="G54 G56:G58 G62:G63 G66:G69 G17:G18 G32:G39 G42 G46:G47 G102 G105:G106 G108:G109 G114:G115 G123:G126 G135">
    <cfRule type="cellIs" dxfId="8" priority="37" stopIfTrue="1" operator="lessThan">
      <formula>30</formula>
    </cfRule>
    <cfRule type="cellIs" dxfId="7" priority="38" stopIfTrue="1" operator="lessThan">
      <formula>50</formula>
    </cfRule>
    <cfRule type="cellIs" dxfId="6" priority="39" stopIfTrue="1" operator="notBetween">
      <formula>70</formula>
      <formula>"&gt;70"</formula>
    </cfRule>
  </conditionalFormatting>
  <conditionalFormatting sqref="G40">
    <cfRule type="cellIs" dxfId="5" priority="31" stopIfTrue="1" operator="lessThan">
      <formula>30</formula>
    </cfRule>
    <cfRule type="cellIs" dxfId="4" priority="32" stopIfTrue="1" operator="lessThan">
      <formula>50</formula>
    </cfRule>
    <cfRule type="cellIs" dxfId="3" priority="33" stopIfTrue="1" operator="notBetween">
      <formula>70</formula>
      <formula>"&lt;70"</formula>
    </cfRule>
  </conditionalFormatting>
  <conditionalFormatting sqref="G103">
    <cfRule type="cellIs" dxfId="2" priority="4" stopIfTrue="1" operator="lessThan">
      <formula>30</formula>
    </cfRule>
    <cfRule type="cellIs" dxfId="1" priority="5" stopIfTrue="1" operator="lessThan">
      <formula>50</formula>
    </cfRule>
    <cfRule type="cellIs" dxfId="0" priority="6" stopIfTrue="1" operator="notBetween">
      <formula>70</formula>
      <formula>"&lt;70"</formula>
    </cfRule>
  </conditionalFormatting>
  <pageMargins left="0.75" right="0.25" top="0.3" bottom="0.5" header="0" footer="0.25"/>
  <pageSetup paperSize="9" scale="95" orientation="portrait" horizontalDpi="300" verticalDpi="300" r:id="rId1"/>
  <headerFooter alignWithMargins="0">
    <oddFooter>&amp;L&amp;"Times New Roman,Regular"&amp;8&amp;Z&amp;F&amp;R&amp;"Times New Roman,Regular"&amp;10&amp;P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E9" sqref="E9"/>
    </sheetView>
  </sheetViews>
  <sheetFormatPr defaultRowHeight="15"/>
  <cols>
    <col min="1" max="2" width="22.625" style="2" customWidth="1"/>
    <col min="3" max="3" width="9.625" style="2" customWidth="1"/>
    <col min="4" max="4" width="8.625" style="2" customWidth="1"/>
    <col min="5" max="5" width="10.625" style="2" customWidth="1"/>
    <col min="6" max="6" width="8.625" style="2" customWidth="1"/>
    <col min="7" max="7" width="12" style="2" customWidth="1"/>
    <col min="8" max="16384" width="9" style="2"/>
  </cols>
  <sheetData>
    <row r="1" spans="1:7" s="8" customFormat="1" ht="35.1" customHeight="1" thickTop="1">
      <c r="A1" s="194" t="s">
        <v>38</v>
      </c>
      <c r="B1" s="195"/>
      <c r="C1" s="186" t="s">
        <v>25</v>
      </c>
      <c r="D1" s="187"/>
      <c r="E1" s="187"/>
      <c r="F1" s="187"/>
      <c r="G1" s="188"/>
    </row>
    <row r="2" spans="1:7" s="8" customFormat="1" ht="24.95" customHeight="1">
      <c r="A2" s="26" t="s">
        <v>15</v>
      </c>
      <c r="B2" s="27" t="s">
        <v>18</v>
      </c>
      <c r="C2" s="189" t="s">
        <v>26</v>
      </c>
      <c r="D2" s="190"/>
      <c r="E2" s="190"/>
      <c r="F2" s="190"/>
      <c r="G2" s="191"/>
    </row>
    <row r="3" spans="1:7" s="8" customFormat="1" ht="24.95" customHeight="1">
      <c r="A3" s="26" t="s">
        <v>70</v>
      </c>
      <c r="B3" s="27" t="s">
        <v>19</v>
      </c>
      <c r="C3" s="192" t="s">
        <v>27</v>
      </c>
      <c r="D3" s="193"/>
      <c r="E3" s="29">
        <v>550000</v>
      </c>
      <c r="F3" s="7"/>
      <c r="G3" s="34"/>
    </row>
    <row r="4" spans="1:7" s="8" customFormat="1" ht="24.95" customHeight="1">
      <c r="A4" s="26" t="s">
        <v>69</v>
      </c>
      <c r="B4" s="27" t="s">
        <v>20</v>
      </c>
      <c r="C4" s="192" t="s">
        <v>28</v>
      </c>
      <c r="D4" s="193"/>
      <c r="E4" s="29">
        <v>475000</v>
      </c>
      <c r="F4" s="7"/>
      <c r="G4" s="34"/>
    </row>
    <row r="5" spans="1:7" s="8" customFormat="1" ht="24.95" customHeight="1">
      <c r="A5" s="26" t="s">
        <v>68</v>
      </c>
      <c r="B5" s="27" t="s">
        <v>21</v>
      </c>
      <c r="C5" s="192" t="s">
        <v>29</v>
      </c>
      <c r="D5" s="193"/>
      <c r="E5" s="29">
        <v>300000</v>
      </c>
      <c r="F5" s="7"/>
      <c r="G5" s="34"/>
    </row>
    <row r="6" spans="1:7" s="8" customFormat="1" ht="24.95" customHeight="1">
      <c r="A6" s="26" t="s">
        <v>67</v>
      </c>
      <c r="B6" s="27" t="s">
        <v>22</v>
      </c>
      <c r="C6" s="189" t="s">
        <v>30</v>
      </c>
      <c r="D6" s="190"/>
      <c r="E6" s="190"/>
      <c r="F6" s="190"/>
      <c r="G6" s="191"/>
    </row>
    <row r="7" spans="1:7" s="8" customFormat="1" ht="24.95" customHeight="1">
      <c r="A7" s="26" t="s">
        <v>66</v>
      </c>
      <c r="B7" s="27" t="s">
        <v>23</v>
      </c>
      <c r="C7" s="192" t="s">
        <v>27</v>
      </c>
      <c r="D7" s="193"/>
      <c r="E7" s="29">
        <v>500000</v>
      </c>
      <c r="F7" s="7"/>
      <c r="G7" s="34"/>
    </row>
    <row r="8" spans="1:7" s="8" customFormat="1" ht="24.95" customHeight="1">
      <c r="A8" s="26" t="s">
        <v>16</v>
      </c>
      <c r="B8" s="27" t="s">
        <v>24</v>
      </c>
      <c r="C8" s="192" t="s">
        <v>28</v>
      </c>
      <c r="D8" s="193"/>
      <c r="E8" s="29">
        <v>425000</v>
      </c>
      <c r="F8" s="7"/>
      <c r="G8" s="34"/>
    </row>
    <row r="9" spans="1:7" s="8" customFormat="1" ht="24.95" customHeight="1">
      <c r="A9" s="26" t="s">
        <v>11</v>
      </c>
      <c r="B9" s="27" t="s">
        <v>14</v>
      </c>
      <c r="C9" s="192" t="s">
        <v>29</v>
      </c>
      <c r="D9" s="193"/>
      <c r="E9" s="29">
        <v>250000</v>
      </c>
      <c r="F9" s="7"/>
      <c r="G9" s="34"/>
    </row>
    <row r="10" spans="1:7" s="8" customFormat="1" ht="24.95" customHeight="1">
      <c r="A10" s="26" t="s">
        <v>1</v>
      </c>
      <c r="B10" s="28" t="s">
        <v>17</v>
      </c>
      <c r="C10" s="189" t="s">
        <v>31</v>
      </c>
      <c r="D10" s="190"/>
      <c r="E10" s="190"/>
      <c r="F10" s="190"/>
      <c r="G10" s="191"/>
    </row>
    <row r="11" spans="1:7" s="8" customFormat="1" ht="42" customHeight="1" thickBot="1">
      <c r="A11" s="184" t="s">
        <v>41</v>
      </c>
      <c r="B11" s="185"/>
      <c r="C11" s="30" t="s">
        <v>33</v>
      </c>
      <c r="D11" s="31"/>
      <c r="E11" s="32">
        <v>100000</v>
      </c>
      <c r="F11" s="33" t="s">
        <v>32</v>
      </c>
      <c r="G11" s="35">
        <v>140000</v>
      </c>
    </row>
    <row r="12" spans="1:7" ht="20.100000000000001" customHeight="1" thickTop="1"/>
    <row r="13" spans="1:7" ht="20.100000000000001" customHeight="1">
      <c r="A13" s="39" t="s">
        <v>42</v>
      </c>
      <c r="C13" s="45" t="s">
        <v>43</v>
      </c>
      <c r="D13" s="45" t="s">
        <v>44</v>
      </c>
      <c r="E13" s="45" t="s">
        <v>45</v>
      </c>
    </row>
    <row r="14" spans="1:7" ht="18" customHeight="1">
      <c r="A14" s="40" t="s">
        <v>48</v>
      </c>
      <c r="C14" s="46" t="s">
        <v>18</v>
      </c>
      <c r="D14" s="46" t="s">
        <v>18</v>
      </c>
      <c r="E14" s="46" t="s">
        <v>18</v>
      </c>
    </row>
    <row r="15" spans="1:7" ht="18" customHeight="1">
      <c r="A15" s="40" t="s">
        <v>49</v>
      </c>
      <c r="C15" s="46" t="s">
        <v>46</v>
      </c>
      <c r="D15" s="46" t="s">
        <v>46</v>
      </c>
      <c r="E15" s="46" t="s">
        <v>46</v>
      </c>
    </row>
    <row r="16" spans="1:7" ht="18" customHeight="1">
      <c r="A16" s="40" t="s">
        <v>58</v>
      </c>
      <c r="C16" s="46" t="s">
        <v>20</v>
      </c>
      <c r="D16" s="46" t="s">
        <v>20</v>
      </c>
      <c r="E16" s="46" t="s">
        <v>20</v>
      </c>
    </row>
    <row r="17" spans="1:5" ht="18" customHeight="1">
      <c r="C17" s="46" t="s">
        <v>18</v>
      </c>
      <c r="D17" s="46" t="s">
        <v>46</v>
      </c>
      <c r="E17" s="46" t="s">
        <v>46</v>
      </c>
    </row>
    <row r="18" spans="1:5" ht="18" customHeight="1">
      <c r="C18" s="46" t="s">
        <v>46</v>
      </c>
      <c r="D18" s="46" t="s">
        <v>18</v>
      </c>
      <c r="E18" s="46" t="s">
        <v>46</v>
      </c>
    </row>
    <row r="19" spans="1:5" ht="18" customHeight="1">
      <c r="C19" s="46" t="s">
        <v>46</v>
      </c>
      <c r="D19" s="46" t="s">
        <v>20</v>
      </c>
      <c r="E19" s="46" t="s">
        <v>20</v>
      </c>
    </row>
    <row r="20" spans="1:5" ht="18" customHeight="1">
      <c r="C20" s="46" t="s">
        <v>20</v>
      </c>
      <c r="D20" s="46" t="s">
        <v>46</v>
      </c>
      <c r="E20" s="46" t="s">
        <v>20</v>
      </c>
    </row>
    <row r="21" spans="1:5" ht="18" customHeight="1">
      <c r="C21" s="46" t="s">
        <v>18</v>
      </c>
      <c r="D21" s="46" t="s">
        <v>20</v>
      </c>
      <c r="E21" s="46" t="s">
        <v>20</v>
      </c>
    </row>
    <row r="22" spans="1:5" ht="18" customHeight="1">
      <c r="C22" s="46" t="s">
        <v>20</v>
      </c>
      <c r="D22" s="46" t="s">
        <v>18</v>
      </c>
      <c r="E22" s="46" t="s">
        <v>20</v>
      </c>
    </row>
    <row r="23" spans="1:5" ht="18" customHeight="1">
      <c r="C23" s="46" t="s">
        <v>18</v>
      </c>
      <c r="D23" s="46" t="s">
        <v>47</v>
      </c>
      <c r="E23" s="46" t="s">
        <v>47</v>
      </c>
    </row>
    <row r="24" spans="1:5" ht="18" customHeight="1">
      <c r="C24" s="46" t="s">
        <v>46</v>
      </c>
      <c r="D24" s="46" t="s">
        <v>47</v>
      </c>
      <c r="E24" s="46" t="s">
        <v>47</v>
      </c>
    </row>
    <row r="25" spans="1:5" ht="18" customHeight="1">
      <c r="C25" s="46" t="s">
        <v>20</v>
      </c>
      <c r="D25" s="46" t="s">
        <v>47</v>
      </c>
      <c r="E25" s="46" t="s">
        <v>47</v>
      </c>
    </row>
    <row r="26" spans="1:5" ht="18" customHeight="1">
      <c r="C26" s="46" t="s">
        <v>47</v>
      </c>
      <c r="D26" s="46" t="s">
        <v>18</v>
      </c>
      <c r="E26" s="46" t="s">
        <v>47</v>
      </c>
    </row>
    <row r="27" spans="1:5" ht="18" customHeight="1">
      <c r="C27" s="46" t="s">
        <v>47</v>
      </c>
      <c r="D27" s="46" t="s">
        <v>46</v>
      </c>
      <c r="E27" s="46" t="s">
        <v>47</v>
      </c>
    </row>
    <row r="28" spans="1:5" ht="18" customHeight="1">
      <c r="C28" s="46" t="s">
        <v>47</v>
      </c>
      <c r="D28" s="46" t="s">
        <v>20</v>
      </c>
      <c r="E28" s="46" t="s">
        <v>47</v>
      </c>
    </row>
    <row r="29" spans="1:5" s="41" customFormat="1" ht="20.100000000000001" customHeight="1">
      <c r="A29" s="42" t="s">
        <v>53</v>
      </c>
    </row>
    <row r="30" spans="1:5" s="41" customFormat="1" ht="20.100000000000001" customHeight="1">
      <c r="A30" s="43" t="s">
        <v>55</v>
      </c>
    </row>
    <row r="31" spans="1:5" s="41" customFormat="1" ht="20.100000000000001" customHeight="1">
      <c r="A31" s="43" t="s">
        <v>56</v>
      </c>
    </row>
    <row r="32" spans="1:5" s="41" customFormat="1" ht="20.100000000000001" customHeight="1">
      <c r="A32" s="44" t="s">
        <v>34</v>
      </c>
    </row>
    <row r="33" spans="1:1" s="41" customFormat="1" ht="20.100000000000001" customHeight="1">
      <c r="A33" s="42" t="s">
        <v>54</v>
      </c>
    </row>
    <row r="34" spans="1:1" s="41" customFormat="1" ht="20.100000000000001" customHeight="1">
      <c r="A34" s="44" t="s">
        <v>59</v>
      </c>
    </row>
    <row r="35" spans="1:1" s="41" customFormat="1" ht="20.100000000000001" customHeight="1">
      <c r="A35" s="43" t="s">
        <v>57</v>
      </c>
    </row>
    <row r="36" spans="1:1" s="41" customFormat="1" ht="21.95" customHeight="1">
      <c r="A36" s="42" t="s">
        <v>35</v>
      </c>
    </row>
    <row r="37" spans="1:1" s="41" customFormat="1" ht="21.95" customHeight="1">
      <c r="A37" s="43" t="s">
        <v>61</v>
      </c>
    </row>
    <row r="38" spans="1:1" s="41" customFormat="1" ht="21.95" customHeight="1">
      <c r="A38" s="43" t="s">
        <v>36</v>
      </c>
    </row>
    <row r="39" spans="1:1" s="41" customFormat="1" ht="21.95" customHeight="1">
      <c r="A39" s="43" t="s">
        <v>37</v>
      </c>
    </row>
    <row r="40" spans="1:1" s="41" customFormat="1" ht="20.100000000000001" customHeight="1"/>
  </sheetData>
  <mergeCells count="12">
    <mergeCell ref="A11:B11"/>
    <mergeCell ref="C1:G1"/>
    <mergeCell ref="C2:G2"/>
    <mergeCell ref="C6:G6"/>
    <mergeCell ref="C10:G10"/>
    <mergeCell ref="C3:D3"/>
    <mergeCell ref="C4:D4"/>
    <mergeCell ref="C5:D5"/>
    <mergeCell ref="C7:D7"/>
    <mergeCell ref="C8:D8"/>
    <mergeCell ref="C9:D9"/>
    <mergeCell ref="A1:B1"/>
  </mergeCells>
  <phoneticPr fontId="3" type="noConversion"/>
  <pageMargins left="0.5" right="0.25" top="0.5" bottom="0.5" header="0" footer="0.25"/>
  <pageSetup paperSize="9" orientation="portrait" r:id="rId1"/>
  <headerFooter alignWithMargins="0">
    <oddFooter>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16TCN</vt:lpstr>
      <vt:lpstr>18T4</vt:lpstr>
      <vt:lpstr>16CĐ</vt:lpstr>
      <vt:lpstr>17C1</vt:lpstr>
      <vt:lpstr>18C1</vt:lpstr>
      <vt:lpstr>H.B</vt:lpstr>
      <vt:lpstr>'16CĐ'!Print_Titles</vt:lpstr>
      <vt:lpstr>'17C1'!Print_Titles</vt:lpstr>
      <vt:lpstr>'18C1'!Print_Titles</vt:lpstr>
      <vt:lpstr>'18T4'!Print_Titles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2019-10-14T05:53:24Z</cp:lastPrinted>
  <dcterms:created xsi:type="dcterms:W3CDTF">1999-12-31T17:03:31Z</dcterms:created>
  <dcterms:modified xsi:type="dcterms:W3CDTF">2019-10-16T04:41:28Z</dcterms:modified>
</cp:coreProperties>
</file>